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3445" yWindow="1125" windowWidth="20880" windowHeight="14115"/>
  </bookViews>
  <sheets>
    <sheet name="Arkusz2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4" i="2"/>
  <c r="O54" s="1"/>
  <c r="O55" s="1"/>
  <c r="L54"/>
  <c r="M54" s="1"/>
  <c r="N50"/>
  <c r="O50" s="1"/>
  <c r="O51" s="1"/>
  <c r="M50"/>
  <c r="L50"/>
  <c r="I50"/>
  <c r="H50"/>
  <c r="G50"/>
  <c r="N46"/>
  <c r="O46" s="1"/>
  <c r="L46"/>
  <c r="M46" s="1"/>
  <c r="N45"/>
  <c r="O45" s="1"/>
  <c r="L45"/>
  <c r="M45" s="1"/>
  <c r="N44"/>
  <c r="O44" s="1"/>
  <c r="P44" s="1"/>
  <c r="L44"/>
  <c r="M44" s="1"/>
  <c r="N43"/>
  <c r="O43" s="1"/>
  <c r="P43" s="1"/>
  <c r="L43"/>
  <c r="M43" s="1"/>
  <c r="O42"/>
  <c r="N42"/>
  <c r="L42"/>
  <c r="M42" s="1"/>
  <c r="N41"/>
  <c r="O41" s="1"/>
  <c r="P41" s="1"/>
  <c r="L41"/>
  <c r="M41" s="1"/>
  <c r="I41"/>
  <c r="H41"/>
  <c r="G41"/>
  <c r="O40"/>
  <c r="P40" s="1"/>
  <c r="N40"/>
  <c r="L40"/>
  <c r="M40" s="1"/>
  <c r="I40"/>
  <c r="H40"/>
  <c r="G40"/>
  <c r="N39"/>
  <c r="O39" s="1"/>
  <c r="P39" s="1"/>
  <c r="L39"/>
  <c r="M39" s="1"/>
  <c r="I39"/>
  <c r="H39"/>
  <c r="G39"/>
  <c r="O38"/>
  <c r="P38" s="1"/>
  <c r="N38"/>
  <c r="L38"/>
  <c r="M38" s="1"/>
  <c r="I38"/>
  <c r="H38"/>
  <c r="G38"/>
  <c r="O37"/>
  <c r="N37"/>
  <c r="L37"/>
  <c r="M37" s="1"/>
  <c r="I37"/>
  <c r="H37"/>
  <c r="G37"/>
  <c r="N33"/>
  <c r="O33" s="1"/>
  <c r="O34" s="1"/>
  <c r="M33"/>
  <c r="L33"/>
  <c r="I33"/>
  <c r="H33"/>
  <c r="G33"/>
  <c r="N29"/>
  <c r="O29" s="1"/>
  <c r="P29" s="1"/>
  <c r="M29"/>
  <c r="L29"/>
  <c r="I29"/>
  <c r="H29"/>
  <c r="G29"/>
  <c r="N28"/>
  <c r="O28" s="1"/>
  <c r="P28" s="1"/>
  <c r="M28"/>
  <c r="L28"/>
  <c r="I28"/>
  <c r="H28"/>
  <c r="G28"/>
  <c r="N27"/>
  <c r="O27" s="1"/>
  <c r="P27" s="1"/>
  <c r="M27"/>
  <c r="L27"/>
  <c r="I27"/>
  <c r="H27"/>
  <c r="G27"/>
  <c r="N26"/>
  <c r="O26" s="1"/>
  <c r="P26" s="1"/>
  <c r="M26"/>
  <c r="L26"/>
  <c r="I26"/>
  <c r="H26"/>
  <c r="G26"/>
  <c r="N25"/>
  <c r="M25"/>
  <c r="L25"/>
  <c r="I25"/>
  <c r="H25"/>
  <c r="G25"/>
  <c r="N21"/>
  <c r="O21" s="1"/>
  <c r="M21"/>
  <c r="L21"/>
  <c r="I21"/>
  <c r="H21"/>
  <c r="G21"/>
  <c r="N20"/>
  <c r="O20" s="1"/>
  <c r="M20"/>
  <c r="L20"/>
  <c r="I20"/>
  <c r="H20"/>
  <c r="G20"/>
  <c r="N19"/>
  <c r="O19" s="1"/>
  <c r="M19"/>
  <c r="L19"/>
  <c r="I19"/>
  <c r="H19"/>
  <c r="G19"/>
  <c r="N18"/>
  <c r="O18" s="1"/>
  <c r="M18"/>
  <c r="L18"/>
  <c r="I18"/>
  <c r="H18"/>
  <c r="G18"/>
  <c r="N17"/>
  <c r="O17" s="1"/>
  <c r="O22" s="1"/>
  <c r="M17"/>
  <c r="L17"/>
  <c r="I17"/>
  <c r="H17"/>
  <c r="G17"/>
  <c r="N13"/>
  <c r="O13" s="1"/>
  <c r="M13"/>
  <c r="L13"/>
  <c r="I13"/>
  <c r="H13"/>
  <c r="G13"/>
  <c r="N12"/>
  <c r="O12" s="1"/>
  <c r="M12"/>
  <c r="L12"/>
  <c r="H12"/>
  <c r="G12"/>
  <c r="N11"/>
  <c r="O11" s="1"/>
  <c r="M11"/>
  <c r="L11"/>
  <c r="H11"/>
  <c r="G11"/>
  <c r="N8"/>
  <c r="N7"/>
  <c r="O7" s="1"/>
  <c r="P7" s="1"/>
  <c r="M7"/>
  <c r="L7"/>
  <c r="I7"/>
  <c r="H7"/>
  <c r="G7"/>
  <c r="O6"/>
  <c r="P6" s="1"/>
  <c r="N6"/>
  <c r="M6"/>
  <c r="L6"/>
  <c r="I6"/>
  <c r="H6"/>
  <c r="G6"/>
  <c r="N5"/>
  <c r="O5" s="1"/>
  <c r="P5" s="1"/>
  <c r="M5"/>
  <c r="L5"/>
  <c r="I5"/>
  <c r="H5"/>
  <c r="G5"/>
  <c r="N4"/>
  <c r="O4" s="1"/>
  <c r="P4" s="1"/>
  <c r="M4"/>
  <c r="L4"/>
  <c r="I4"/>
  <c r="H4"/>
  <c r="G4"/>
  <c r="O14" l="1"/>
  <c r="N14"/>
  <c r="N22"/>
  <c r="P17"/>
  <c r="P22" s="1"/>
  <c r="P18"/>
  <c r="P19"/>
  <c r="P20"/>
  <c r="P21"/>
  <c r="N30"/>
  <c r="P33"/>
  <c r="P34" s="1"/>
  <c r="P42"/>
  <c r="O47"/>
  <c r="P8"/>
  <c r="O25"/>
  <c r="P46"/>
  <c r="N47"/>
  <c r="P37"/>
  <c r="N34"/>
  <c r="O8"/>
  <c r="P11"/>
  <c r="N51"/>
  <c r="N55"/>
  <c r="P13"/>
  <c r="P45"/>
  <c r="P50"/>
  <c r="P51" s="1"/>
  <c r="P54"/>
  <c r="P55" s="1"/>
  <c r="P12"/>
  <c r="P47" l="1"/>
  <c r="P14"/>
  <c r="O30"/>
  <c r="O59" s="1"/>
  <c r="P25"/>
  <c r="P30" s="1"/>
  <c r="N59"/>
  <c r="P59" l="1"/>
</calcChain>
</file>

<file path=xl/sharedStrings.xml><?xml version="1.0" encoding="utf-8"?>
<sst xmlns="http://schemas.openxmlformats.org/spreadsheetml/2006/main" count="227" uniqueCount="89">
  <si>
    <t>L.p.</t>
  </si>
  <si>
    <t>Opis wyrobu</t>
  </si>
  <si>
    <t>j.m.</t>
  </si>
  <si>
    <t>Cena j. netto</t>
  </si>
  <si>
    <t>VAT %</t>
  </si>
  <si>
    <t>Kwota j. VAT</t>
  </si>
  <si>
    <t xml:space="preserve">Cena j. brutto  </t>
  </si>
  <si>
    <t>kwota                           VAT</t>
  </si>
  <si>
    <t>szt</t>
  </si>
  <si>
    <t xml:space="preserve">CPV </t>
  </si>
  <si>
    <t>Ilość 1 m-c</t>
  </si>
  <si>
    <t>Ilość 2 m-c</t>
  </si>
  <si>
    <t>Ilość 18 miesięcy</t>
  </si>
  <si>
    <t>Ilość 20 miesięcy</t>
  </si>
  <si>
    <t>Ilość 24 miesięcy</t>
  </si>
  <si>
    <t>wartość              netto 2 m-c</t>
  </si>
  <si>
    <t>wartość             brutto 2 m-c</t>
  </si>
  <si>
    <t>Zadanie 1</t>
  </si>
  <si>
    <t>Mop supełkowy, kieszeniowy, płaski, wykonany z bawełny co najmniej 65 % i poliestru, pasujący na standardowy stelaż do mopów 40 cm (+/- 0,5 cm), mocowany na kieszenie, wsuwany, o wadze 160 g (+/- 10g). Wytrzymałość min. 300 cykli prań. Maksymalna ścieralność 3%. Mnimalna temperatura prania 95ºC, maksymalna temperatura suszenia 110 ºC. Na każdym mopie umieszczona nazwa producenta, instrukcja prania i suszenia. Zamawiający zastrzega sobie możliwość poproszenia o próbki produktu w oryginalnych opakowaniach na każdym etapie postępowania, które zostaną zdeponowane na czas trwania umowy.                                                                                                                    Mopy oznakowane przez Wykonawcę (trwale wszyste w kieszeń mopa tagi w systemie RFID-HF, który funkcjonuje na co dzień u Zamawiającego).</t>
  </si>
  <si>
    <t>39224000-8</t>
  </si>
  <si>
    <t>Mop kieszeniowy, płaski, z mikrofazy z domieszka poliestru, frędzle wewnętrznie zamknięte/zewnętrznie otwarte, pasujący na standardowy stelaż do mopów 40 cm (+/- 0,5 cm), mocowany na kieszenie, wsuwany, o wadze 145g (+/- 10 g). Odporność na temperaturę prania 95ºC, maksymalna temperatura suszenia 110 ºC. Na każdym mopie umieszczona nazwa producenta, instrukcja prania i suszenia. Zamawiający zastrzega sobie możliwość poproszenia o próbki produktu w oryginalnych opakowaniach na każdym etapie postępowania, które zostaną zdeponowane na czas trwania umowy. Wytrzymałość min. 300 cykli prawidłowych prań.                                                                                                                                Mopy oznakowane przez Wykonawcę (trwale wszyste w kieszeń mopa tagi w systemie RFID-HF, który funkcjonuje na co dzień u Zamawiającego).</t>
  </si>
  <si>
    <t>Uniwersalny stelaż do mopa kieszeniowego płaskiego 40 cm, plastikowy - z przegubem, łamany, zamykanie magnetyczne, kompatybilny z uniwersalnym kijem standardowym.</t>
  </si>
  <si>
    <t>Gładki kij aluminiowy do stelaża do mopa, kompatybilny z  uniwersalnym stelażem do mopa kieszeniowego. Długość 160 cm (+/- 2 cm).</t>
  </si>
  <si>
    <t>x</t>
  </si>
  <si>
    <t>razem:</t>
  </si>
  <si>
    <t xml:space="preserve">Zadanie 2 </t>
  </si>
  <si>
    <t>Ścierka wielkość  30x38,5 cm (+/- 0,5 cm). Gramatura min. 75 g/m², wykonana z włókniny, w kolorze żółtym, niebieskim, czerwonym.^Ścierka posiadająca certyfikat FSC MIX, Opakowanie zbiorcze odporne na wilgoć, z trwałymi i czytelnymi oznaczeniami: nazwa  producenta, numer producenta i numer partii wykonanej produkcji a także kod EAN umożliwiajacy identyfikację produktu i producenta. Zamawiający zastrzega sobie możliwość poproszenia o próbki produktu w oryginalnych opakowaniach na każdym etapie postępowania, które zostaną zdeponowane na czas trwania umowy.</t>
  </si>
  <si>
    <t>39514200-0</t>
  </si>
  <si>
    <t>Czyściwo papierowe w roli po 350 odcinków, 3-warstwowe materiał 2 warstwy celuloza TAD, 1 warstwa makulatura, gramatura całkowita 61 g/m2. Minimalna długośćć rolki 119m,  średnica rolki 26-27 cm, szerokość wstęgi w zakresie 23-24 cm. Czyściwo posiada atest do kontaktu z żywnością, certyfikat ekologiczny EU Ecolabel,  FSC Mix.  Opakowanie zbiorcze odporne na wilgoć, z trwałymi i czytelnymi oznaczeniami: nazwa  producenta, numer producenta i numer partii wykonanej produkcji a także oznaczenia wraz z numerem certyfikatu FSC Mix oraz Ecolabel oraz kod EAN umożliwiajacy identyfikację produktu i producenta. Zamawiający zastrzega sobie możliwość poproszenia o próbki produktu w oryginalnych opakowaniach na każdym etapie postępowania, które zostaną zdeponowane na czas trwania umowy.</t>
  </si>
  <si>
    <t>Czyściwo włókninowe, wiskozowo – poliestrowe, w roli z perforacją, laminowane. Długość roli 108 m (+/- 2%), szerokość listka 32 cm (+- 3%), długość listka 36 cm (+- 2 %). Ilość listków w roli 300szt., typ włókna nonwovn, skład włókien 30% poliester, 70% wiskoza, produkowana metodą spunlaced. Gramatura 55 g/m2, szerokość gilzy:  wew. 7,9[cm]/zewn 8,1[cm], średnica roli 26 cm (+- 1cm). Produkt posiadający dopuszczenie do stosowania. Opakowanie zbiorcze odporne na wilgoć, z trwałymi i czytelnymi oznaczeniami: nazwa  producenta, numer producenta i numer partii wykonanej produkcji a także oznaczenia wraz z numerem certyfikatu FSC Mix oraz Ecolabel oraz kod EAN umożliwiajacy identyfikację produktu i producenta. Zamawiający zastrzega sobie możliwość poproszenia o próbki produktu w oryginalnych opakowaniach na każdym etapie postępowania, które zostaną zdeponowane na czas trwania umowy.</t>
  </si>
  <si>
    <t xml:space="preserve">Zadanie 3 </t>
  </si>
  <si>
    <t>Worek foliowy LDPE 210x100 cm (+/- 10 cm), o grubości nie mniej niż 0,1 mm, czarny na zwłoki nieprzezroczysty z zapięciem  na suwak na całej długości wzdłuż .</t>
  </si>
  <si>
    <t>33922000-9</t>
  </si>
  <si>
    <r>
      <t xml:space="preserve">Worek foliowy  LDPE nieprzezroczysty, wytrzymały, odporny na działanie wilgoci i środków chemicznych,  50x60 cm,  opakowanie nie większe niż 50 szt. </t>
    </r>
    <r>
      <rPr>
        <b/>
        <sz val="10"/>
        <rFont val="Times New Roman"/>
        <family val="1"/>
        <charset val="238"/>
      </rPr>
      <t xml:space="preserve">czerwone/zielone/niebieskie/czarne/żółte </t>
    </r>
  </si>
  <si>
    <t>18930000-7</t>
  </si>
  <si>
    <r>
      <t xml:space="preserve">Worek foliowy LDPE nieprzezroczysty, wytrzymały, odporny na działanie wilgoci i środków chemicznych, 60x80 cm, opakowanie nie większe niż 50 szt.  </t>
    </r>
    <r>
      <rPr>
        <b/>
        <sz val="10"/>
        <rFont val="Times New Roman"/>
        <family val="1"/>
        <charset val="238"/>
      </rPr>
      <t xml:space="preserve">czerwone/ zielone/ niebieskie/czarne </t>
    </r>
  </si>
  <si>
    <r>
      <t xml:space="preserve">Worek foliowy LDPE nieprzezroczysty, wytrzymały, odporny na działanie wilgoci i środków chemicznych, 90x110 cm,opakowanie nie większe niż  50 szt. </t>
    </r>
    <r>
      <rPr>
        <b/>
        <sz val="10"/>
        <rFont val="Times New Roman"/>
        <family val="1"/>
        <charset val="238"/>
      </rPr>
      <t xml:space="preserve"> czerwone/ zielone/ żółte/niebieskie/czarne </t>
    </r>
  </si>
  <si>
    <t>Etykieta w kolorze białym, czysta bez tekstu, o wymiarach 75mmx60mm dp przyklejania na worki,  op. = 1000 szt.</t>
  </si>
  <si>
    <t>op.</t>
  </si>
  <si>
    <t>30192800-9</t>
  </si>
  <si>
    <t xml:space="preserve">Zadanie 4 </t>
  </si>
  <si>
    <r>
      <t>Papier toaletowy, gofrowany na rolce dł. minimum 180 m  wys. 9 cm (+/- 5%) o gramaturze co najmniej 36 g/m</t>
    </r>
    <r>
      <rPr>
        <vertAlign val="superscript"/>
        <sz val="10"/>
        <rFont val="Times New Roman"/>
        <family val="1"/>
        <charset val="238"/>
      </rPr>
      <t>2.</t>
    </r>
  </si>
  <si>
    <t>rolka</t>
  </si>
  <si>
    <t>33760000-5</t>
  </si>
  <si>
    <t>Ręczniki jednorazowe, szare, składanka (ZZ), wodoutwardzalne, szerokość  25 cm (+/- 5%), długość 23 cm (+/- 5%), o gramaturze co najmniej 38 g/m², w opakowaniu zawierającym  nie mniej niż 4000 szt.</t>
  </si>
  <si>
    <t>op</t>
  </si>
  <si>
    <t>33763000-6</t>
  </si>
  <si>
    <t>Ręczniki jednorazowe, białe, składanka (ZZ)  szerokość  25 cm (+/- 5%), długość 23 cm (+/- 5%) o gramaturze co najmniej 38 g/m²,  wykonane z celulozy,  w opakowaniu zawierającym nie mniej niż 3000 szt.</t>
  </si>
  <si>
    <t>Pokrycie higieniczne, papierowe, minimum 80 m na rolce z perforowaniem co 30 - 40 cm, na kozetkę lekarską o wymiarach: szer. 55 cm, dł. 180 cm. Minimalna wymagana szerokość pokrycia 50 cm.</t>
  </si>
  <si>
    <t>33770000-8</t>
  </si>
  <si>
    <t xml:space="preserve"> Ręcznik jednorazowy, włókninowy, chłonny, biały o  minimalnych wymiarach 70/50 cm (+/- 1 cm) o gramaturze co najmniej 60 g/m2. opakowanie nie większe niż 100 szt.</t>
  </si>
  <si>
    <t>39514100-9</t>
  </si>
  <si>
    <t>Zadanie 5</t>
  </si>
  <si>
    <t>Mydło w piance w kartonie op=700g/ok. 2000 dawek do stosowania w dozowniku mydła w pianie firmy MERIDA TOP (DSM203)</t>
  </si>
  <si>
    <t>33711900-6</t>
  </si>
  <si>
    <t>Zadanie 6</t>
  </si>
  <si>
    <t>Płyn do mycia naczyń. Opakowanie nie więcej niż 2l. Na opakowaniu etykieta z umieszczonymi informacjami w języku polskim: nazwa produktu, pełna nazwa producenta wraz z adresem i danymi kontaktowymi, numer produktu, seria i numer partii, Kod EAN, skład produktu, zastosowanie, sposób użycia, zagrożenia i środki ostrożnośći, data przydatności lub minimalna trwałość.</t>
  </si>
  <si>
    <t>l</t>
  </si>
  <si>
    <t xml:space="preserve">39800000-0 </t>
  </si>
  <si>
    <t>Rękawice gumowe gosp. rozm. M - XL ^^</t>
  </si>
  <si>
    <t>para</t>
  </si>
  <si>
    <t xml:space="preserve">18141000-9 </t>
  </si>
  <si>
    <t>Gotowy do użycia preparat w atomizerze do czyszczenia i polerowania powierzchni szklanych, nie wymagający spłukiwania, z działaniem odtłuszczającym, nie zostawia zacieków, smug, refleksów świetlnych. Opakowanie 500 ml. Na opakowaniu etykieta z umieszczonymi informacjami w języku polskim: nazwa produktu, pełna nazwa producenta wraz z adresem i danymi komtaktowymi, numer produktu, seria i numer partii, Kod EAN, skład produktu, zastosowanie, sposób użycia, zagrożenia i środki ostrożnośći, data przydatności lub minimalna trwałość.</t>
  </si>
  <si>
    <t>Gotowy do użycia preparat w postaci mleczka do czyszczenia wyrobów ze stali szlachetnej, usuwający osady z wapnia i brud, przywracający połysk powierzchniom ze stali nierdzewnej. Opakowanie 500 ml. Na opakowaniu etykieta z umieszczonymi informacjami w języku polskim: nazwa produktu, pełna nazwa producenta wraz z adresem i danymi komtaktowymi, numer produktu, seria i numer partii, Kod EAN, skład produktu, zastosowanie, sposób użycia, zagrożenia i środki ostrożnośći, data przydatności lub minimalna trwałość.</t>
  </si>
  <si>
    <t>Preparat typu Buz Ponit G 502 w aerozolu albo w atomizerze do usuwania nierozpuszczalnego w wodzie zabrudzenia tj.: gumy do żucia, kleju, flamatra, tuszu do stempli, oleju i smaru. Opakowanie 200 ml. Na opakowaniu etykieta z umieszczonymi informacjami w języku polskim: nazwa produktu, pełna nazwa producenta wraz z adresem i danymi komtaktowymi, numer produktu, seria i numer partii, Kod EAN, skład produktu, zastosowanie, sposób użycia, zagrożenia i środki ostrożnośći, data przydatności lub minimalna trwałość.</t>
  </si>
  <si>
    <t>Gotowy do użycia preparat w aerozolu albo w atomizerze do czyszczenia , polerowania i konserwacji wyrobów metalowych. Przywracający połysk powierzchniom ze stali nierdzewnej. Zapewniający ochronę przed powstawaniem rdzy oraz procesami oksydacji, przed plamami z wody i tłuszczów, przed widocznymi  odciskami palców. Nie wymagający spłukiwania, pH: 6,0-7,0. Opakowanie 500 ml. Na opakowaniu etykieta z umieszczonymi informacjami w języku polskim: nazwa produktu, pełna nazwa producenta wraz z adresem i danymi komtaktowymi, numer produktu, seria i numer partii, Kod EAN, skład produktu, zastosowanie, sposób użycia, zagrożenia i środki ostrożnośći, data przydatności lub minimalna trwałość.</t>
  </si>
  <si>
    <t>Zmywak kuchenny gąbka., wymiary min. 9 x 6 x 3 cm Opakowanie nie większe niż 10 szt.</t>
  </si>
  <si>
    <t xml:space="preserve">39224300-1 </t>
  </si>
  <si>
    <t>Ocet spirytusowy 10% w plastikowej butelce o pojemności 1l. Na butelce etykieta z umieszczonymi informacjami w języku polskim: nazwa produktu, pełna nazwa producenta wraz z adresem i danymi komtaktowymi, numer produktu, seria i numer partii, Kod EAN, skład produktu, zastosowanie, sposób użycia, zagrożenia i środki ostrożnośći, data przydatności lub minimalna trwałość. 1szt = 1 butelka o pojemności 1l.</t>
  </si>
  <si>
    <t>15871110-8</t>
  </si>
  <si>
    <t>Ściągacz do zagarniania nadmiaru wody i zabrudzeń z powierzchni podłóg. Wykonany ze wzmocnioniego tworzywa sztucznego-polipropylenu. Składa się z listwy oraz uchwytu, do którego przymocowania jest gąbczasta guma, która dopasowuje się do powierzchni podług. Maksymalna długość ściągaczki 55 cm. Ściągaczka w komplecie z kijem aluminiowym o dłgości co najmniej 150 cm (+/- 10 cm), zakończony rękojęścią. 1 szt = kij+ściągacz</t>
  </si>
  <si>
    <t>39224300-1</t>
  </si>
  <si>
    <t>Proszek do odkamienia czajników o szybkim działaniu w szaszetkach o gramaturze 20g. Na saszetce umieszczona informacja w języku polskim: nazwa produktu, pełna nazwa producenta wraz z adresem i danymi komtaktowymi, numer produktu, seria i numer partii, Kod EAN, skład produktu, zastosowanie, sposób użycia, zagrożenia i środki ostrożnośći, data przydatności lub minimalna trwałość. 1 szt = saszetce 20g</t>
  </si>
  <si>
    <t>39890000-9</t>
  </si>
  <si>
    <t>Zadanie 7</t>
  </si>
  <si>
    <t>Mydło do chirurgicznego mycia rąk, w płynie, opakowanie 500 ml, do stosowania w dozowniku bezdotykowym OPHARDT 1417728</t>
  </si>
  <si>
    <t>Zadanie 8</t>
  </si>
  <si>
    <t>Środek do automatycznej antybakteryjnej dezodoracji dodatkowo wspomagający odpływ nieczystości nadający poślizg na instalacji kanalizacyjnej o składzie chemicznym gwarantującym powyższe cechy użytkowe np. ECOCLEANSE+ lub środek równoważny w zakresie automatycznej, antybakteryjnej dezodoracji oraz wspomagania odpływu nieczystości do kanalizacji. Opakowanie nie większe niż 5 l.</t>
  </si>
  <si>
    <t>litr</t>
  </si>
  <si>
    <t>24960000-1</t>
  </si>
  <si>
    <t>Suma</t>
  </si>
  <si>
    <t>Dostawa mopów , stelaże i kije</t>
  </si>
  <si>
    <t>Dostawa ścierek i czyściwa</t>
  </si>
  <si>
    <t>Dostawa wyrobów foliowych</t>
  </si>
  <si>
    <t>Dostawa materiałów higienicznych</t>
  </si>
  <si>
    <t>Dostawa mydło w pianie</t>
  </si>
  <si>
    <t>Dostawa środków czystośći do ręcznego sprzatania</t>
  </si>
  <si>
    <t xml:space="preserve"> Dostawa mydła w płynie</t>
  </si>
  <si>
    <t xml:space="preserve">Dostawa preparatu do maceratora 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</si>
</sst>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indexed="55"/>
      <name val="Calibri"/>
      <family val="2"/>
      <charset val="238"/>
    </font>
    <font>
      <sz val="10"/>
      <color theme="1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6" fillId="0" borderId="0"/>
    <xf numFmtId="0" fontId="9" fillId="0" borderId="0"/>
    <xf numFmtId="0" fontId="2" fillId="0" borderId="0"/>
  </cellStyleXfs>
  <cellXfs count="6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4" fillId="2" borderId="1" xfId="3" applyNumberFormat="1" applyFont="1" applyFill="1" applyBorder="1" applyAlignment="1">
      <alignment horizontal="center" vertical="center"/>
    </xf>
    <xf numFmtId="3" fontId="4" fillId="3" borderId="1" xfId="3" applyNumberFormat="1" applyFont="1" applyFill="1" applyBorder="1" applyAlignment="1">
      <alignment horizontal="center" vertical="center"/>
    </xf>
    <xf numFmtId="3" fontId="4" fillId="0" borderId="1" xfId="3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vertical="center" wrapText="1"/>
    </xf>
    <xf numFmtId="0" fontId="3" fillId="0" borderId="1" xfId="2" applyNumberFormat="1" applyFont="1" applyFill="1" applyBorder="1" applyAlignment="1">
      <alignment vertical="center" wrapText="1"/>
    </xf>
    <xf numFmtId="49" fontId="3" fillId="0" borderId="1" xfId="2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2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3" fontId="3" fillId="3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6" borderId="0" xfId="0" applyFont="1" applyFill="1" applyAlignment="1">
      <alignment vertical="center"/>
    </xf>
    <xf numFmtId="4" fontId="4" fillId="6" borderId="0" xfId="0" applyNumberFormat="1" applyFont="1" applyFill="1" applyAlignment="1">
      <alignment vertical="center"/>
    </xf>
    <xf numFmtId="4" fontId="7" fillId="5" borderId="2" xfId="4" applyNumberFormat="1" applyFont="1" applyFill="1" applyBorder="1" applyAlignment="1" applyProtection="1">
      <alignment horizontal="center" vertical="center" wrapText="1"/>
      <protection locked="0"/>
    </xf>
    <xf numFmtId="4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</cellXfs>
  <cellStyles count="6">
    <cellStyle name="Excel Built-in Normal" xfId="2"/>
    <cellStyle name="Excel Built-in Normal 2" xfId="5"/>
    <cellStyle name="Normalny" xfId="0" builtinId="0"/>
    <cellStyle name="Normalny 2 2" xfId="4"/>
    <cellStyle name="Procentowy" xfId="1" builtinId="5"/>
    <cellStyle name="TableStyleLigh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"/>
  <sheetViews>
    <sheetView tabSelected="1" workbookViewId="0">
      <selection activeCell="N55" sqref="N55"/>
    </sheetView>
  </sheetViews>
  <sheetFormatPr defaultRowHeight="12.75"/>
  <cols>
    <col min="1" max="1" width="6.28515625" style="10" customWidth="1"/>
    <col min="2" max="2" width="60" style="10" customWidth="1"/>
    <col min="3" max="3" width="4.28515625" style="10" customWidth="1"/>
    <col min="4" max="4" width="15.28515625" style="10" customWidth="1"/>
    <col min="5" max="5" width="0" style="54" hidden="1" customWidth="1"/>
    <col min="6" max="6" width="9.140625" style="55"/>
    <col min="7" max="7" width="0" style="56" hidden="1" customWidth="1"/>
    <col min="8" max="8" width="0" style="57" hidden="1" customWidth="1"/>
    <col min="9" max="9" width="0" style="58" hidden="1" customWidth="1"/>
    <col min="10" max="13" width="9.140625" style="10"/>
    <col min="14" max="14" width="11.7109375" style="10" bestFit="1" customWidth="1"/>
    <col min="15" max="15" width="12.140625" style="10" customWidth="1"/>
    <col min="16" max="16" width="13" style="10" customWidth="1"/>
    <col min="17" max="17" width="27.7109375" style="10" customWidth="1"/>
    <col min="18" max="256" width="9.140625" style="10"/>
    <col min="257" max="257" width="6.28515625" style="10" customWidth="1"/>
    <col min="258" max="258" width="60" style="10" customWidth="1"/>
    <col min="259" max="259" width="4.28515625" style="10" customWidth="1"/>
    <col min="260" max="260" width="15.28515625" style="10" customWidth="1"/>
    <col min="261" max="261" width="0" style="10" hidden="1" customWidth="1"/>
    <col min="262" max="262" width="9.140625" style="10"/>
    <col min="263" max="265" width="0" style="10" hidden="1" customWidth="1"/>
    <col min="266" max="269" width="9.140625" style="10"/>
    <col min="270" max="270" width="11.7109375" style="10" bestFit="1" customWidth="1"/>
    <col min="271" max="271" width="12.140625" style="10" customWidth="1"/>
    <col min="272" max="272" width="13" style="10" customWidth="1"/>
    <col min="273" max="273" width="27.7109375" style="10" customWidth="1"/>
    <col min="274" max="512" width="9.140625" style="10"/>
    <col min="513" max="513" width="6.28515625" style="10" customWidth="1"/>
    <col min="514" max="514" width="60" style="10" customWidth="1"/>
    <col min="515" max="515" width="4.28515625" style="10" customWidth="1"/>
    <col min="516" max="516" width="15.28515625" style="10" customWidth="1"/>
    <col min="517" max="517" width="0" style="10" hidden="1" customWidth="1"/>
    <col min="518" max="518" width="9.140625" style="10"/>
    <col min="519" max="521" width="0" style="10" hidden="1" customWidth="1"/>
    <col min="522" max="525" width="9.140625" style="10"/>
    <col min="526" max="526" width="11.7109375" style="10" bestFit="1" customWidth="1"/>
    <col min="527" max="527" width="12.140625" style="10" customWidth="1"/>
    <col min="528" max="528" width="13" style="10" customWidth="1"/>
    <col min="529" max="529" width="27.7109375" style="10" customWidth="1"/>
    <col min="530" max="768" width="9.140625" style="10"/>
    <col min="769" max="769" width="6.28515625" style="10" customWidth="1"/>
    <col min="770" max="770" width="60" style="10" customWidth="1"/>
    <col min="771" max="771" width="4.28515625" style="10" customWidth="1"/>
    <col min="772" max="772" width="15.28515625" style="10" customWidth="1"/>
    <col min="773" max="773" width="0" style="10" hidden="1" customWidth="1"/>
    <col min="774" max="774" width="9.140625" style="10"/>
    <col min="775" max="777" width="0" style="10" hidden="1" customWidth="1"/>
    <col min="778" max="781" width="9.140625" style="10"/>
    <col min="782" max="782" width="11.7109375" style="10" bestFit="1" customWidth="1"/>
    <col min="783" max="783" width="12.140625" style="10" customWidth="1"/>
    <col min="784" max="784" width="13" style="10" customWidth="1"/>
    <col min="785" max="785" width="27.7109375" style="10" customWidth="1"/>
    <col min="786" max="1024" width="9.140625" style="10"/>
    <col min="1025" max="1025" width="6.28515625" style="10" customWidth="1"/>
    <col min="1026" max="1026" width="60" style="10" customWidth="1"/>
    <col min="1027" max="1027" width="4.28515625" style="10" customWidth="1"/>
    <col min="1028" max="1028" width="15.28515625" style="10" customWidth="1"/>
    <col min="1029" max="1029" width="0" style="10" hidden="1" customWidth="1"/>
    <col min="1030" max="1030" width="9.140625" style="10"/>
    <col min="1031" max="1033" width="0" style="10" hidden="1" customWidth="1"/>
    <col min="1034" max="1037" width="9.140625" style="10"/>
    <col min="1038" max="1038" width="11.7109375" style="10" bestFit="1" customWidth="1"/>
    <col min="1039" max="1039" width="12.140625" style="10" customWidth="1"/>
    <col min="1040" max="1040" width="13" style="10" customWidth="1"/>
    <col min="1041" max="1041" width="27.7109375" style="10" customWidth="1"/>
    <col min="1042" max="1280" width="9.140625" style="10"/>
    <col min="1281" max="1281" width="6.28515625" style="10" customWidth="1"/>
    <col min="1282" max="1282" width="60" style="10" customWidth="1"/>
    <col min="1283" max="1283" width="4.28515625" style="10" customWidth="1"/>
    <col min="1284" max="1284" width="15.28515625" style="10" customWidth="1"/>
    <col min="1285" max="1285" width="0" style="10" hidden="1" customWidth="1"/>
    <col min="1286" max="1286" width="9.140625" style="10"/>
    <col min="1287" max="1289" width="0" style="10" hidden="1" customWidth="1"/>
    <col min="1290" max="1293" width="9.140625" style="10"/>
    <col min="1294" max="1294" width="11.7109375" style="10" bestFit="1" customWidth="1"/>
    <col min="1295" max="1295" width="12.140625" style="10" customWidth="1"/>
    <col min="1296" max="1296" width="13" style="10" customWidth="1"/>
    <col min="1297" max="1297" width="27.7109375" style="10" customWidth="1"/>
    <col min="1298" max="1536" width="9.140625" style="10"/>
    <col min="1537" max="1537" width="6.28515625" style="10" customWidth="1"/>
    <col min="1538" max="1538" width="60" style="10" customWidth="1"/>
    <col min="1539" max="1539" width="4.28515625" style="10" customWidth="1"/>
    <col min="1540" max="1540" width="15.28515625" style="10" customWidth="1"/>
    <col min="1541" max="1541" width="0" style="10" hidden="1" customWidth="1"/>
    <col min="1542" max="1542" width="9.140625" style="10"/>
    <col min="1543" max="1545" width="0" style="10" hidden="1" customWidth="1"/>
    <col min="1546" max="1549" width="9.140625" style="10"/>
    <col min="1550" max="1550" width="11.7109375" style="10" bestFit="1" customWidth="1"/>
    <col min="1551" max="1551" width="12.140625" style="10" customWidth="1"/>
    <col min="1552" max="1552" width="13" style="10" customWidth="1"/>
    <col min="1553" max="1553" width="27.7109375" style="10" customWidth="1"/>
    <col min="1554" max="1792" width="9.140625" style="10"/>
    <col min="1793" max="1793" width="6.28515625" style="10" customWidth="1"/>
    <col min="1794" max="1794" width="60" style="10" customWidth="1"/>
    <col min="1795" max="1795" width="4.28515625" style="10" customWidth="1"/>
    <col min="1796" max="1796" width="15.28515625" style="10" customWidth="1"/>
    <col min="1797" max="1797" width="0" style="10" hidden="1" customWidth="1"/>
    <col min="1798" max="1798" width="9.140625" style="10"/>
    <col min="1799" max="1801" width="0" style="10" hidden="1" customWidth="1"/>
    <col min="1802" max="1805" width="9.140625" style="10"/>
    <col min="1806" max="1806" width="11.7109375" style="10" bestFit="1" customWidth="1"/>
    <col min="1807" max="1807" width="12.140625" style="10" customWidth="1"/>
    <col min="1808" max="1808" width="13" style="10" customWidth="1"/>
    <col min="1809" max="1809" width="27.7109375" style="10" customWidth="1"/>
    <col min="1810" max="2048" width="9.140625" style="10"/>
    <col min="2049" max="2049" width="6.28515625" style="10" customWidth="1"/>
    <col min="2050" max="2050" width="60" style="10" customWidth="1"/>
    <col min="2051" max="2051" width="4.28515625" style="10" customWidth="1"/>
    <col min="2052" max="2052" width="15.28515625" style="10" customWidth="1"/>
    <col min="2053" max="2053" width="0" style="10" hidden="1" customWidth="1"/>
    <col min="2054" max="2054" width="9.140625" style="10"/>
    <col min="2055" max="2057" width="0" style="10" hidden="1" customWidth="1"/>
    <col min="2058" max="2061" width="9.140625" style="10"/>
    <col min="2062" max="2062" width="11.7109375" style="10" bestFit="1" customWidth="1"/>
    <col min="2063" max="2063" width="12.140625" style="10" customWidth="1"/>
    <col min="2064" max="2064" width="13" style="10" customWidth="1"/>
    <col min="2065" max="2065" width="27.7109375" style="10" customWidth="1"/>
    <col min="2066" max="2304" width="9.140625" style="10"/>
    <col min="2305" max="2305" width="6.28515625" style="10" customWidth="1"/>
    <col min="2306" max="2306" width="60" style="10" customWidth="1"/>
    <col min="2307" max="2307" width="4.28515625" style="10" customWidth="1"/>
    <col min="2308" max="2308" width="15.28515625" style="10" customWidth="1"/>
    <col min="2309" max="2309" width="0" style="10" hidden="1" customWidth="1"/>
    <col min="2310" max="2310" width="9.140625" style="10"/>
    <col min="2311" max="2313" width="0" style="10" hidden="1" customWidth="1"/>
    <col min="2314" max="2317" width="9.140625" style="10"/>
    <col min="2318" max="2318" width="11.7109375" style="10" bestFit="1" customWidth="1"/>
    <col min="2319" max="2319" width="12.140625" style="10" customWidth="1"/>
    <col min="2320" max="2320" width="13" style="10" customWidth="1"/>
    <col min="2321" max="2321" width="27.7109375" style="10" customWidth="1"/>
    <col min="2322" max="2560" width="9.140625" style="10"/>
    <col min="2561" max="2561" width="6.28515625" style="10" customWidth="1"/>
    <col min="2562" max="2562" width="60" style="10" customWidth="1"/>
    <col min="2563" max="2563" width="4.28515625" style="10" customWidth="1"/>
    <col min="2564" max="2564" width="15.28515625" style="10" customWidth="1"/>
    <col min="2565" max="2565" width="0" style="10" hidden="1" customWidth="1"/>
    <col min="2566" max="2566" width="9.140625" style="10"/>
    <col min="2567" max="2569" width="0" style="10" hidden="1" customWidth="1"/>
    <col min="2570" max="2573" width="9.140625" style="10"/>
    <col min="2574" max="2574" width="11.7109375" style="10" bestFit="1" customWidth="1"/>
    <col min="2575" max="2575" width="12.140625" style="10" customWidth="1"/>
    <col min="2576" max="2576" width="13" style="10" customWidth="1"/>
    <col min="2577" max="2577" width="27.7109375" style="10" customWidth="1"/>
    <col min="2578" max="2816" width="9.140625" style="10"/>
    <col min="2817" max="2817" width="6.28515625" style="10" customWidth="1"/>
    <col min="2818" max="2818" width="60" style="10" customWidth="1"/>
    <col min="2819" max="2819" width="4.28515625" style="10" customWidth="1"/>
    <col min="2820" max="2820" width="15.28515625" style="10" customWidth="1"/>
    <col min="2821" max="2821" width="0" style="10" hidden="1" customWidth="1"/>
    <col min="2822" max="2822" width="9.140625" style="10"/>
    <col min="2823" max="2825" width="0" style="10" hidden="1" customWidth="1"/>
    <col min="2826" max="2829" width="9.140625" style="10"/>
    <col min="2830" max="2830" width="11.7109375" style="10" bestFit="1" customWidth="1"/>
    <col min="2831" max="2831" width="12.140625" style="10" customWidth="1"/>
    <col min="2832" max="2832" width="13" style="10" customWidth="1"/>
    <col min="2833" max="2833" width="27.7109375" style="10" customWidth="1"/>
    <col min="2834" max="3072" width="9.140625" style="10"/>
    <col min="3073" max="3073" width="6.28515625" style="10" customWidth="1"/>
    <col min="3074" max="3074" width="60" style="10" customWidth="1"/>
    <col min="3075" max="3075" width="4.28515625" style="10" customWidth="1"/>
    <col min="3076" max="3076" width="15.28515625" style="10" customWidth="1"/>
    <col min="3077" max="3077" width="0" style="10" hidden="1" customWidth="1"/>
    <col min="3078" max="3078" width="9.140625" style="10"/>
    <col min="3079" max="3081" width="0" style="10" hidden="1" customWidth="1"/>
    <col min="3082" max="3085" width="9.140625" style="10"/>
    <col min="3086" max="3086" width="11.7109375" style="10" bestFit="1" customWidth="1"/>
    <col min="3087" max="3087" width="12.140625" style="10" customWidth="1"/>
    <col min="3088" max="3088" width="13" style="10" customWidth="1"/>
    <col min="3089" max="3089" width="27.7109375" style="10" customWidth="1"/>
    <col min="3090" max="3328" width="9.140625" style="10"/>
    <col min="3329" max="3329" width="6.28515625" style="10" customWidth="1"/>
    <col min="3330" max="3330" width="60" style="10" customWidth="1"/>
    <col min="3331" max="3331" width="4.28515625" style="10" customWidth="1"/>
    <col min="3332" max="3332" width="15.28515625" style="10" customWidth="1"/>
    <col min="3333" max="3333" width="0" style="10" hidden="1" customWidth="1"/>
    <col min="3334" max="3334" width="9.140625" style="10"/>
    <col min="3335" max="3337" width="0" style="10" hidden="1" customWidth="1"/>
    <col min="3338" max="3341" width="9.140625" style="10"/>
    <col min="3342" max="3342" width="11.7109375" style="10" bestFit="1" customWidth="1"/>
    <col min="3343" max="3343" width="12.140625" style="10" customWidth="1"/>
    <col min="3344" max="3344" width="13" style="10" customWidth="1"/>
    <col min="3345" max="3345" width="27.7109375" style="10" customWidth="1"/>
    <col min="3346" max="3584" width="9.140625" style="10"/>
    <col min="3585" max="3585" width="6.28515625" style="10" customWidth="1"/>
    <col min="3586" max="3586" width="60" style="10" customWidth="1"/>
    <col min="3587" max="3587" width="4.28515625" style="10" customWidth="1"/>
    <col min="3588" max="3588" width="15.28515625" style="10" customWidth="1"/>
    <col min="3589" max="3589" width="0" style="10" hidden="1" customWidth="1"/>
    <col min="3590" max="3590" width="9.140625" style="10"/>
    <col min="3591" max="3593" width="0" style="10" hidden="1" customWidth="1"/>
    <col min="3594" max="3597" width="9.140625" style="10"/>
    <col min="3598" max="3598" width="11.7109375" style="10" bestFit="1" customWidth="1"/>
    <col min="3599" max="3599" width="12.140625" style="10" customWidth="1"/>
    <col min="3600" max="3600" width="13" style="10" customWidth="1"/>
    <col min="3601" max="3601" width="27.7109375" style="10" customWidth="1"/>
    <col min="3602" max="3840" width="9.140625" style="10"/>
    <col min="3841" max="3841" width="6.28515625" style="10" customWidth="1"/>
    <col min="3842" max="3842" width="60" style="10" customWidth="1"/>
    <col min="3843" max="3843" width="4.28515625" style="10" customWidth="1"/>
    <col min="3844" max="3844" width="15.28515625" style="10" customWidth="1"/>
    <col min="3845" max="3845" width="0" style="10" hidden="1" customWidth="1"/>
    <col min="3846" max="3846" width="9.140625" style="10"/>
    <col min="3847" max="3849" width="0" style="10" hidden="1" customWidth="1"/>
    <col min="3850" max="3853" width="9.140625" style="10"/>
    <col min="3854" max="3854" width="11.7109375" style="10" bestFit="1" customWidth="1"/>
    <col min="3855" max="3855" width="12.140625" style="10" customWidth="1"/>
    <col min="3856" max="3856" width="13" style="10" customWidth="1"/>
    <col min="3857" max="3857" width="27.7109375" style="10" customWidth="1"/>
    <col min="3858" max="4096" width="9.140625" style="10"/>
    <col min="4097" max="4097" width="6.28515625" style="10" customWidth="1"/>
    <col min="4098" max="4098" width="60" style="10" customWidth="1"/>
    <col min="4099" max="4099" width="4.28515625" style="10" customWidth="1"/>
    <col min="4100" max="4100" width="15.28515625" style="10" customWidth="1"/>
    <col min="4101" max="4101" width="0" style="10" hidden="1" customWidth="1"/>
    <col min="4102" max="4102" width="9.140625" style="10"/>
    <col min="4103" max="4105" width="0" style="10" hidden="1" customWidth="1"/>
    <col min="4106" max="4109" width="9.140625" style="10"/>
    <col min="4110" max="4110" width="11.7109375" style="10" bestFit="1" customWidth="1"/>
    <col min="4111" max="4111" width="12.140625" style="10" customWidth="1"/>
    <col min="4112" max="4112" width="13" style="10" customWidth="1"/>
    <col min="4113" max="4113" width="27.7109375" style="10" customWidth="1"/>
    <col min="4114" max="4352" width="9.140625" style="10"/>
    <col min="4353" max="4353" width="6.28515625" style="10" customWidth="1"/>
    <col min="4354" max="4354" width="60" style="10" customWidth="1"/>
    <col min="4355" max="4355" width="4.28515625" style="10" customWidth="1"/>
    <col min="4356" max="4356" width="15.28515625" style="10" customWidth="1"/>
    <col min="4357" max="4357" width="0" style="10" hidden="1" customWidth="1"/>
    <col min="4358" max="4358" width="9.140625" style="10"/>
    <col min="4359" max="4361" width="0" style="10" hidden="1" customWidth="1"/>
    <col min="4362" max="4365" width="9.140625" style="10"/>
    <col min="4366" max="4366" width="11.7109375" style="10" bestFit="1" customWidth="1"/>
    <col min="4367" max="4367" width="12.140625" style="10" customWidth="1"/>
    <col min="4368" max="4368" width="13" style="10" customWidth="1"/>
    <col min="4369" max="4369" width="27.7109375" style="10" customWidth="1"/>
    <col min="4370" max="4608" width="9.140625" style="10"/>
    <col min="4609" max="4609" width="6.28515625" style="10" customWidth="1"/>
    <col min="4610" max="4610" width="60" style="10" customWidth="1"/>
    <col min="4611" max="4611" width="4.28515625" style="10" customWidth="1"/>
    <col min="4612" max="4612" width="15.28515625" style="10" customWidth="1"/>
    <col min="4613" max="4613" width="0" style="10" hidden="1" customWidth="1"/>
    <col min="4614" max="4614" width="9.140625" style="10"/>
    <col min="4615" max="4617" width="0" style="10" hidden="1" customWidth="1"/>
    <col min="4618" max="4621" width="9.140625" style="10"/>
    <col min="4622" max="4622" width="11.7109375" style="10" bestFit="1" customWidth="1"/>
    <col min="4623" max="4623" width="12.140625" style="10" customWidth="1"/>
    <col min="4624" max="4624" width="13" style="10" customWidth="1"/>
    <col min="4625" max="4625" width="27.7109375" style="10" customWidth="1"/>
    <col min="4626" max="4864" width="9.140625" style="10"/>
    <col min="4865" max="4865" width="6.28515625" style="10" customWidth="1"/>
    <col min="4866" max="4866" width="60" style="10" customWidth="1"/>
    <col min="4867" max="4867" width="4.28515625" style="10" customWidth="1"/>
    <col min="4868" max="4868" width="15.28515625" style="10" customWidth="1"/>
    <col min="4869" max="4869" width="0" style="10" hidden="1" customWidth="1"/>
    <col min="4870" max="4870" width="9.140625" style="10"/>
    <col min="4871" max="4873" width="0" style="10" hidden="1" customWidth="1"/>
    <col min="4874" max="4877" width="9.140625" style="10"/>
    <col min="4878" max="4878" width="11.7109375" style="10" bestFit="1" customWidth="1"/>
    <col min="4879" max="4879" width="12.140625" style="10" customWidth="1"/>
    <col min="4880" max="4880" width="13" style="10" customWidth="1"/>
    <col min="4881" max="4881" width="27.7109375" style="10" customWidth="1"/>
    <col min="4882" max="5120" width="9.140625" style="10"/>
    <col min="5121" max="5121" width="6.28515625" style="10" customWidth="1"/>
    <col min="5122" max="5122" width="60" style="10" customWidth="1"/>
    <col min="5123" max="5123" width="4.28515625" style="10" customWidth="1"/>
    <col min="5124" max="5124" width="15.28515625" style="10" customWidth="1"/>
    <col min="5125" max="5125" width="0" style="10" hidden="1" customWidth="1"/>
    <col min="5126" max="5126" width="9.140625" style="10"/>
    <col min="5127" max="5129" width="0" style="10" hidden="1" customWidth="1"/>
    <col min="5130" max="5133" width="9.140625" style="10"/>
    <col min="5134" max="5134" width="11.7109375" style="10" bestFit="1" customWidth="1"/>
    <col min="5135" max="5135" width="12.140625" style="10" customWidth="1"/>
    <col min="5136" max="5136" width="13" style="10" customWidth="1"/>
    <col min="5137" max="5137" width="27.7109375" style="10" customWidth="1"/>
    <col min="5138" max="5376" width="9.140625" style="10"/>
    <col min="5377" max="5377" width="6.28515625" style="10" customWidth="1"/>
    <col min="5378" max="5378" width="60" style="10" customWidth="1"/>
    <col min="5379" max="5379" width="4.28515625" style="10" customWidth="1"/>
    <col min="5380" max="5380" width="15.28515625" style="10" customWidth="1"/>
    <col min="5381" max="5381" width="0" style="10" hidden="1" customWidth="1"/>
    <col min="5382" max="5382" width="9.140625" style="10"/>
    <col min="5383" max="5385" width="0" style="10" hidden="1" customWidth="1"/>
    <col min="5386" max="5389" width="9.140625" style="10"/>
    <col min="5390" max="5390" width="11.7109375" style="10" bestFit="1" customWidth="1"/>
    <col min="5391" max="5391" width="12.140625" style="10" customWidth="1"/>
    <col min="5392" max="5392" width="13" style="10" customWidth="1"/>
    <col min="5393" max="5393" width="27.7109375" style="10" customWidth="1"/>
    <col min="5394" max="5632" width="9.140625" style="10"/>
    <col min="5633" max="5633" width="6.28515625" style="10" customWidth="1"/>
    <col min="5634" max="5634" width="60" style="10" customWidth="1"/>
    <col min="5635" max="5635" width="4.28515625" style="10" customWidth="1"/>
    <col min="5636" max="5636" width="15.28515625" style="10" customWidth="1"/>
    <col min="5637" max="5637" width="0" style="10" hidden="1" customWidth="1"/>
    <col min="5638" max="5638" width="9.140625" style="10"/>
    <col min="5639" max="5641" width="0" style="10" hidden="1" customWidth="1"/>
    <col min="5642" max="5645" width="9.140625" style="10"/>
    <col min="5646" max="5646" width="11.7109375" style="10" bestFit="1" customWidth="1"/>
    <col min="5647" max="5647" width="12.140625" style="10" customWidth="1"/>
    <col min="5648" max="5648" width="13" style="10" customWidth="1"/>
    <col min="5649" max="5649" width="27.7109375" style="10" customWidth="1"/>
    <col min="5650" max="5888" width="9.140625" style="10"/>
    <col min="5889" max="5889" width="6.28515625" style="10" customWidth="1"/>
    <col min="5890" max="5890" width="60" style="10" customWidth="1"/>
    <col min="5891" max="5891" width="4.28515625" style="10" customWidth="1"/>
    <col min="5892" max="5892" width="15.28515625" style="10" customWidth="1"/>
    <col min="5893" max="5893" width="0" style="10" hidden="1" customWidth="1"/>
    <col min="5894" max="5894" width="9.140625" style="10"/>
    <col min="5895" max="5897" width="0" style="10" hidden="1" customWidth="1"/>
    <col min="5898" max="5901" width="9.140625" style="10"/>
    <col min="5902" max="5902" width="11.7109375" style="10" bestFit="1" customWidth="1"/>
    <col min="5903" max="5903" width="12.140625" style="10" customWidth="1"/>
    <col min="5904" max="5904" width="13" style="10" customWidth="1"/>
    <col min="5905" max="5905" width="27.7109375" style="10" customWidth="1"/>
    <col min="5906" max="6144" width="9.140625" style="10"/>
    <col min="6145" max="6145" width="6.28515625" style="10" customWidth="1"/>
    <col min="6146" max="6146" width="60" style="10" customWidth="1"/>
    <col min="6147" max="6147" width="4.28515625" style="10" customWidth="1"/>
    <col min="6148" max="6148" width="15.28515625" style="10" customWidth="1"/>
    <col min="6149" max="6149" width="0" style="10" hidden="1" customWidth="1"/>
    <col min="6150" max="6150" width="9.140625" style="10"/>
    <col min="6151" max="6153" width="0" style="10" hidden="1" customWidth="1"/>
    <col min="6154" max="6157" width="9.140625" style="10"/>
    <col min="6158" max="6158" width="11.7109375" style="10" bestFit="1" customWidth="1"/>
    <col min="6159" max="6159" width="12.140625" style="10" customWidth="1"/>
    <col min="6160" max="6160" width="13" style="10" customWidth="1"/>
    <col min="6161" max="6161" width="27.7109375" style="10" customWidth="1"/>
    <col min="6162" max="6400" width="9.140625" style="10"/>
    <col min="6401" max="6401" width="6.28515625" style="10" customWidth="1"/>
    <col min="6402" max="6402" width="60" style="10" customWidth="1"/>
    <col min="6403" max="6403" width="4.28515625" style="10" customWidth="1"/>
    <col min="6404" max="6404" width="15.28515625" style="10" customWidth="1"/>
    <col min="6405" max="6405" width="0" style="10" hidden="1" customWidth="1"/>
    <col min="6406" max="6406" width="9.140625" style="10"/>
    <col min="6407" max="6409" width="0" style="10" hidden="1" customWidth="1"/>
    <col min="6410" max="6413" width="9.140625" style="10"/>
    <col min="6414" max="6414" width="11.7109375" style="10" bestFit="1" customWidth="1"/>
    <col min="6415" max="6415" width="12.140625" style="10" customWidth="1"/>
    <col min="6416" max="6416" width="13" style="10" customWidth="1"/>
    <col min="6417" max="6417" width="27.7109375" style="10" customWidth="1"/>
    <col min="6418" max="6656" width="9.140625" style="10"/>
    <col min="6657" max="6657" width="6.28515625" style="10" customWidth="1"/>
    <col min="6658" max="6658" width="60" style="10" customWidth="1"/>
    <col min="6659" max="6659" width="4.28515625" style="10" customWidth="1"/>
    <col min="6660" max="6660" width="15.28515625" style="10" customWidth="1"/>
    <col min="6661" max="6661" width="0" style="10" hidden="1" customWidth="1"/>
    <col min="6662" max="6662" width="9.140625" style="10"/>
    <col min="6663" max="6665" width="0" style="10" hidden="1" customWidth="1"/>
    <col min="6666" max="6669" width="9.140625" style="10"/>
    <col min="6670" max="6670" width="11.7109375" style="10" bestFit="1" customWidth="1"/>
    <col min="6671" max="6671" width="12.140625" style="10" customWidth="1"/>
    <col min="6672" max="6672" width="13" style="10" customWidth="1"/>
    <col min="6673" max="6673" width="27.7109375" style="10" customWidth="1"/>
    <col min="6674" max="6912" width="9.140625" style="10"/>
    <col min="6913" max="6913" width="6.28515625" style="10" customWidth="1"/>
    <col min="6914" max="6914" width="60" style="10" customWidth="1"/>
    <col min="6915" max="6915" width="4.28515625" style="10" customWidth="1"/>
    <col min="6916" max="6916" width="15.28515625" style="10" customWidth="1"/>
    <col min="6917" max="6917" width="0" style="10" hidden="1" customWidth="1"/>
    <col min="6918" max="6918" width="9.140625" style="10"/>
    <col min="6919" max="6921" width="0" style="10" hidden="1" customWidth="1"/>
    <col min="6922" max="6925" width="9.140625" style="10"/>
    <col min="6926" max="6926" width="11.7109375" style="10" bestFit="1" customWidth="1"/>
    <col min="6927" max="6927" width="12.140625" style="10" customWidth="1"/>
    <col min="6928" max="6928" width="13" style="10" customWidth="1"/>
    <col min="6929" max="6929" width="27.7109375" style="10" customWidth="1"/>
    <col min="6930" max="7168" width="9.140625" style="10"/>
    <col min="7169" max="7169" width="6.28515625" style="10" customWidth="1"/>
    <col min="7170" max="7170" width="60" style="10" customWidth="1"/>
    <col min="7171" max="7171" width="4.28515625" style="10" customWidth="1"/>
    <col min="7172" max="7172" width="15.28515625" style="10" customWidth="1"/>
    <col min="7173" max="7173" width="0" style="10" hidden="1" customWidth="1"/>
    <col min="7174" max="7174" width="9.140625" style="10"/>
    <col min="7175" max="7177" width="0" style="10" hidden="1" customWidth="1"/>
    <col min="7178" max="7181" width="9.140625" style="10"/>
    <col min="7182" max="7182" width="11.7109375" style="10" bestFit="1" customWidth="1"/>
    <col min="7183" max="7183" width="12.140625" style="10" customWidth="1"/>
    <col min="7184" max="7184" width="13" style="10" customWidth="1"/>
    <col min="7185" max="7185" width="27.7109375" style="10" customWidth="1"/>
    <col min="7186" max="7424" width="9.140625" style="10"/>
    <col min="7425" max="7425" width="6.28515625" style="10" customWidth="1"/>
    <col min="7426" max="7426" width="60" style="10" customWidth="1"/>
    <col min="7427" max="7427" width="4.28515625" style="10" customWidth="1"/>
    <col min="7428" max="7428" width="15.28515625" style="10" customWidth="1"/>
    <col min="7429" max="7429" width="0" style="10" hidden="1" customWidth="1"/>
    <col min="7430" max="7430" width="9.140625" style="10"/>
    <col min="7431" max="7433" width="0" style="10" hidden="1" customWidth="1"/>
    <col min="7434" max="7437" width="9.140625" style="10"/>
    <col min="7438" max="7438" width="11.7109375" style="10" bestFit="1" customWidth="1"/>
    <col min="7439" max="7439" width="12.140625" style="10" customWidth="1"/>
    <col min="7440" max="7440" width="13" style="10" customWidth="1"/>
    <col min="7441" max="7441" width="27.7109375" style="10" customWidth="1"/>
    <col min="7442" max="7680" width="9.140625" style="10"/>
    <col min="7681" max="7681" width="6.28515625" style="10" customWidth="1"/>
    <col min="7682" max="7682" width="60" style="10" customWidth="1"/>
    <col min="7683" max="7683" width="4.28515625" style="10" customWidth="1"/>
    <col min="7684" max="7684" width="15.28515625" style="10" customWidth="1"/>
    <col min="7685" max="7685" width="0" style="10" hidden="1" customWidth="1"/>
    <col min="7686" max="7686" width="9.140625" style="10"/>
    <col min="7687" max="7689" width="0" style="10" hidden="1" customWidth="1"/>
    <col min="7690" max="7693" width="9.140625" style="10"/>
    <col min="7694" max="7694" width="11.7109375" style="10" bestFit="1" customWidth="1"/>
    <col min="7695" max="7695" width="12.140625" style="10" customWidth="1"/>
    <col min="7696" max="7696" width="13" style="10" customWidth="1"/>
    <col min="7697" max="7697" width="27.7109375" style="10" customWidth="1"/>
    <col min="7698" max="7936" width="9.140625" style="10"/>
    <col min="7937" max="7937" width="6.28515625" style="10" customWidth="1"/>
    <col min="7938" max="7938" width="60" style="10" customWidth="1"/>
    <col min="7939" max="7939" width="4.28515625" style="10" customWidth="1"/>
    <col min="7940" max="7940" width="15.28515625" style="10" customWidth="1"/>
    <col min="7941" max="7941" width="0" style="10" hidden="1" customWidth="1"/>
    <col min="7942" max="7942" width="9.140625" style="10"/>
    <col min="7943" max="7945" width="0" style="10" hidden="1" customWidth="1"/>
    <col min="7946" max="7949" width="9.140625" style="10"/>
    <col min="7950" max="7950" width="11.7109375" style="10" bestFit="1" customWidth="1"/>
    <col min="7951" max="7951" width="12.140625" style="10" customWidth="1"/>
    <col min="7952" max="7952" width="13" style="10" customWidth="1"/>
    <col min="7953" max="7953" width="27.7109375" style="10" customWidth="1"/>
    <col min="7954" max="8192" width="9.140625" style="10"/>
    <col min="8193" max="8193" width="6.28515625" style="10" customWidth="1"/>
    <col min="8194" max="8194" width="60" style="10" customWidth="1"/>
    <col min="8195" max="8195" width="4.28515625" style="10" customWidth="1"/>
    <col min="8196" max="8196" width="15.28515625" style="10" customWidth="1"/>
    <col min="8197" max="8197" width="0" style="10" hidden="1" customWidth="1"/>
    <col min="8198" max="8198" width="9.140625" style="10"/>
    <col min="8199" max="8201" width="0" style="10" hidden="1" customWidth="1"/>
    <col min="8202" max="8205" width="9.140625" style="10"/>
    <col min="8206" max="8206" width="11.7109375" style="10" bestFit="1" customWidth="1"/>
    <col min="8207" max="8207" width="12.140625" style="10" customWidth="1"/>
    <col min="8208" max="8208" width="13" style="10" customWidth="1"/>
    <col min="8209" max="8209" width="27.7109375" style="10" customWidth="1"/>
    <col min="8210" max="8448" width="9.140625" style="10"/>
    <col min="8449" max="8449" width="6.28515625" style="10" customWidth="1"/>
    <col min="8450" max="8450" width="60" style="10" customWidth="1"/>
    <col min="8451" max="8451" width="4.28515625" style="10" customWidth="1"/>
    <col min="8452" max="8452" width="15.28515625" style="10" customWidth="1"/>
    <col min="8453" max="8453" width="0" style="10" hidden="1" customWidth="1"/>
    <col min="8454" max="8454" width="9.140625" style="10"/>
    <col min="8455" max="8457" width="0" style="10" hidden="1" customWidth="1"/>
    <col min="8458" max="8461" width="9.140625" style="10"/>
    <col min="8462" max="8462" width="11.7109375" style="10" bestFit="1" customWidth="1"/>
    <col min="8463" max="8463" width="12.140625" style="10" customWidth="1"/>
    <col min="8464" max="8464" width="13" style="10" customWidth="1"/>
    <col min="8465" max="8465" width="27.7109375" style="10" customWidth="1"/>
    <col min="8466" max="8704" width="9.140625" style="10"/>
    <col min="8705" max="8705" width="6.28515625" style="10" customWidth="1"/>
    <col min="8706" max="8706" width="60" style="10" customWidth="1"/>
    <col min="8707" max="8707" width="4.28515625" style="10" customWidth="1"/>
    <col min="8708" max="8708" width="15.28515625" style="10" customWidth="1"/>
    <col min="8709" max="8709" width="0" style="10" hidden="1" customWidth="1"/>
    <col min="8710" max="8710" width="9.140625" style="10"/>
    <col min="8711" max="8713" width="0" style="10" hidden="1" customWidth="1"/>
    <col min="8714" max="8717" width="9.140625" style="10"/>
    <col min="8718" max="8718" width="11.7109375" style="10" bestFit="1" customWidth="1"/>
    <col min="8719" max="8719" width="12.140625" style="10" customWidth="1"/>
    <col min="8720" max="8720" width="13" style="10" customWidth="1"/>
    <col min="8721" max="8721" width="27.7109375" style="10" customWidth="1"/>
    <col min="8722" max="8960" width="9.140625" style="10"/>
    <col min="8961" max="8961" width="6.28515625" style="10" customWidth="1"/>
    <col min="8962" max="8962" width="60" style="10" customWidth="1"/>
    <col min="8963" max="8963" width="4.28515625" style="10" customWidth="1"/>
    <col min="8964" max="8964" width="15.28515625" style="10" customWidth="1"/>
    <col min="8965" max="8965" width="0" style="10" hidden="1" customWidth="1"/>
    <col min="8966" max="8966" width="9.140625" style="10"/>
    <col min="8967" max="8969" width="0" style="10" hidden="1" customWidth="1"/>
    <col min="8970" max="8973" width="9.140625" style="10"/>
    <col min="8974" max="8974" width="11.7109375" style="10" bestFit="1" customWidth="1"/>
    <col min="8975" max="8975" width="12.140625" style="10" customWidth="1"/>
    <col min="8976" max="8976" width="13" style="10" customWidth="1"/>
    <col min="8977" max="8977" width="27.7109375" style="10" customWidth="1"/>
    <col min="8978" max="9216" width="9.140625" style="10"/>
    <col min="9217" max="9217" width="6.28515625" style="10" customWidth="1"/>
    <col min="9218" max="9218" width="60" style="10" customWidth="1"/>
    <col min="9219" max="9219" width="4.28515625" style="10" customWidth="1"/>
    <col min="9220" max="9220" width="15.28515625" style="10" customWidth="1"/>
    <col min="9221" max="9221" width="0" style="10" hidden="1" customWidth="1"/>
    <col min="9222" max="9222" width="9.140625" style="10"/>
    <col min="9223" max="9225" width="0" style="10" hidden="1" customWidth="1"/>
    <col min="9226" max="9229" width="9.140625" style="10"/>
    <col min="9230" max="9230" width="11.7109375" style="10" bestFit="1" customWidth="1"/>
    <col min="9231" max="9231" width="12.140625" style="10" customWidth="1"/>
    <col min="9232" max="9232" width="13" style="10" customWidth="1"/>
    <col min="9233" max="9233" width="27.7109375" style="10" customWidth="1"/>
    <col min="9234" max="9472" width="9.140625" style="10"/>
    <col min="9473" max="9473" width="6.28515625" style="10" customWidth="1"/>
    <col min="9474" max="9474" width="60" style="10" customWidth="1"/>
    <col min="9475" max="9475" width="4.28515625" style="10" customWidth="1"/>
    <col min="9476" max="9476" width="15.28515625" style="10" customWidth="1"/>
    <col min="9477" max="9477" width="0" style="10" hidden="1" customWidth="1"/>
    <col min="9478" max="9478" width="9.140625" style="10"/>
    <col min="9479" max="9481" width="0" style="10" hidden="1" customWidth="1"/>
    <col min="9482" max="9485" width="9.140625" style="10"/>
    <col min="9486" max="9486" width="11.7109375" style="10" bestFit="1" customWidth="1"/>
    <col min="9487" max="9487" width="12.140625" style="10" customWidth="1"/>
    <col min="9488" max="9488" width="13" style="10" customWidth="1"/>
    <col min="9489" max="9489" width="27.7109375" style="10" customWidth="1"/>
    <col min="9490" max="9728" width="9.140625" style="10"/>
    <col min="9729" max="9729" width="6.28515625" style="10" customWidth="1"/>
    <col min="9730" max="9730" width="60" style="10" customWidth="1"/>
    <col min="9731" max="9731" width="4.28515625" style="10" customWidth="1"/>
    <col min="9732" max="9732" width="15.28515625" style="10" customWidth="1"/>
    <col min="9733" max="9733" width="0" style="10" hidden="1" customWidth="1"/>
    <col min="9734" max="9734" width="9.140625" style="10"/>
    <col min="9735" max="9737" width="0" style="10" hidden="1" customWidth="1"/>
    <col min="9738" max="9741" width="9.140625" style="10"/>
    <col min="9742" max="9742" width="11.7109375" style="10" bestFit="1" customWidth="1"/>
    <col min="9743" max="9743" width="12.140625" style="10" customWidth="1"/>
    <col min="9744" max="9744" width="13" style="10" customWidth="1"/>
    <col min="9745" max="9745" width="27.7109375" style="10" customWidth="1"/>
    <col min="9746" max="9984" width="9.140625" style="10"/>
    <col min="9985" max="9985" width="6.28515625" style="10" customWidth="1"/>
    <col min="9986" max="9986" width="60" style="10" customWidth="1"/>
    <col min="9987" max="9987" width="4.28515625" style="10" customWidth="1"/>
    <col min="9988" max="9988" width="15.28515625" style="10" customWidth="1"/>
    <col min="9989" max="9989" width="0" style="10" hidden="1" customWidth="1"/>
    <col min="9990" max="9990" width="9.140625" style="10"/>
    <col min="9991" max="9993" width="0" style="10" hidden="1" customWidth="1"/>
    <col min="9994" max="9997" width="9.140625" style="10"/>
    <col min="9998" max="9998" width="11.7109375" style="10" bestFit="1" customWidth="1"/>
    <col min="9999" max="9999" width="12.140625" style="10" customWidth="1"/>
    <col min="10000" max="10000" width="13" style="10" customWidth="1"/>
    <col min="10001" max="10001" width="27.7109375" style="10" customWidth="1"/>
    <col min="10002" max="10240" width="9.140625" style="10"/>
    <col min="10241" max="10241" width="6.28515625" style="10" customWidth="1"/>
    <col min="10242" max="10242" width="60" style="10" customWidth="1"/>
    <col min="10243" max="10243" width="4.28515625" style="10" customWidth="1"/>
    <col min="10244" max="10244" width="15.28515625" style="10" customWidth="1"/>
    <col min="10245" max="10245" width="0" style="10" hidden="1" customWidth="1"/>
    <col min="10246" max="10246" width="9.140625" style="10"/>
    <col min="10247" max="10249" width="0" style="10" hidden="1" customWidth="1"/>
    <col min="10250" max="10253" width="9.140625" style="10"/>
    <col min="10254" max="10254" width="11.7109375" style="10" bestFit="1" customWidth="1"/>
    <col min="10255" max="10255" width="12.140625" style="10" customWidth="1"/>
    <col min="10256" max="10256" width="13" style="10" customWidth="1"/>
    <col min="10257" max="10257" width="27.7109375" style="10" customWidth="1"/>
    <col min="10258" max="10496" width="9.140625" style="10"/>
    <col min="10497" max="10497" width="6.28515625" style="10" customWidth="1"/>
    <col min="10498" max="10498" width="60" style="10" customWidth="1"/>
    <col min="10499" max="10499" width="4.28515625" style="10" customWidth="1"/>
    <col min="10500" max="10500" width="15.28515625" style="10" customWidth="1"/>
    <col min="10501" max="10501" width="0" style="10" hidden="1" customWidth="1"/>
    <col min="10502" max="10502" width="9.140625" style="10"/>
    <col min="10503" max="10505" width="0" style="10" hidden="1" customWidth="1"/>
    <col min="10506" max="10509" width="9.140625" style="10"/>
    <col min="10510" max="10510" width="11.7109375" style="10" bestFit="1" customWidth="1"/>
    <col min="10511" max="10511" width="12.140625" style="10" customWidth="1"/>
    <col min="10512" max="10512" width="13" style="10" customWidth="1"/>
    <col min="10513" max="10513" width="27.7109375" style="10" customWidth="1"/>
    <col min="10514" max="10752" width="9.140625" style="10"/>
    <col min="10753" max="10753" width="6.28515625" style="10" customWidth="1"/>
    <col min="10754" max="10754" width="60" style="10" customWidth="1"/>
    <col min="10755" max="10755" width="4.28515625" style="10" customWidth="1"/>
    <col min="10756" max="10756" width="15.28515625" style="10" customWidth="1"/>
    <col min="10757" max="10757" width="0" style="10" hidden="1" customWidth="1"/>
    <col min="10758" max="10758" width="9.140625" style="10"/>
    <col min="10759" max="10761" width="0" style="10" hidden="1" customWidth="1"/>
    <col min="10762" max="10765" width="9.140625" style="10"/>
    <col min="10766" max="10766" width="11.7109375" style="10" bestFit="1" customWidth="1"/>
    <col min="10767" max="10767" width="12.140625" style="10" customWidth="1"/>
    <col min="10768" max="10768" width="13" style="10" customWidth="1"/>
    <col min="10769" max="10769" width="27.7109375" style="10" customWidth="1"/>
    <col min="10770" max="11008" width="9.140625" style="10"/>
    <col min="11009" max="11009" width="6.28515625" style="10" customWidth="1"/>
    <col min="11010" max="11010" width="60" style="10" customWidth="1"/>
    <col min="11011" max="11011" width="4.28515625" style="10" customWidth="1"/>
    <col min="11012" max="11012" width="15.28515625" style="10" customWidth="1"/>
    <col min="11013" max="11013" width="0" style="10" hidden="1" customWidth="1"/>
    <col min="11014" max="11014" width="9.140625" style="10"/>
    <col min="11015" max="11017" width="0" style="10" hidden="1" customWidth="1"/>
    <col min="11018" max="11021" width="9.140625" style="10"/>
    <col min="11022" max="11022" width="11.7109375" style="10" bestFit="1" customWidth="1"/>
    <col min="11023" max="11023" width="12.140625" style="10" customWidth="1"/>
    <col min="11024" max="11024" width="13" style="10" customWidth="1"/>
    <col min="11025" max="11025" width="27.7109375" style="10" customWidth="1"/>
    <col min="11026" max="11264" width="9.140625" style="10"/>
    <col min="11265" max="11265" width="6.28515625" style="10" customWidth="1"/>
    <col min="11266" max="11266" width="60" style="10" customWidth="1"/>
    <col min="11267" max="11267" width="4.28515625" style="10" customWidth="1"/>
    <col min="11268" max="11268" width="15.28515625" style="10" customWidth="1"/>
    <col min="11269" max="11269" width="0" style="10" hidden="1" customWidth="1"/>
    <col min="11270" max="11270" width="9.140625" style="10"/>
    <col min="11271" max="11273" width="0" style="10" hidden="1" customWidth="1"/>
    <col min="11274" max="11277" width="9.140625" style="10"/>
    <col min="11278" max="11278" width="11.7109375" style="10" bestFit="1" customWidth="1"/>
    <col min="11279" max="11279" width="12.140625" style="10" customWidth="1"/>
    <col min="11280" max="11280" width="13" style="10" customWidth="1"/>
    <col min="11281" max="11281" width="27.7109375" style="10" customWidth="1"/>
    <col min="11282" max="11520" width="9.140625" style="10"/>
    <col min="11521" max="11521" width="6.28515625" style="10" customWidth="1"/>
    <col min="11522" max="11522" width="60" style="10" customWidth="1"/>
    <col min="11523" max="11523" width="4.28515625" style="10" customWidth="1"/>
    <col min="11524" max="11524" width="15.28515625" style="10" customWidth="1"/>
    <col min="11525" max="11525" width="0" style="10" hidden="1" customWidth="1"/>
    <col min="11526" max="11526" width="9.140625" style="10"/>
    <col min="11527" max="11529" width="0" style="10" hidden="1" customWidth="1"/>
    <col min="11530" max="11533" width="9.140625" style="10"/>
    <col min="11534" max="11534" width="11.7109375" style="10" bestFit="1" customWidth="1"/>
    <col min="11535" max="11535" width="12.140625" style="10" customWidth="1"/>
    <col min="11536" max="11536" width="13" style="10" customWidth="1"/>
    <col min="11537" max="11537" width="27.7109375" style="10" customWidth="1"/>
    <col min="11538" max="11776" width="9.140625" style="10"/>
    <col min="11777" max="11777" width="6.28515625" style="10" customWidth="1"/>
    <col min="11778" max="11778" width="60" style="10" customWidth="1"/>
    <col min="11779" max="11779" width="4.28515625" style="10" customWidth="1"/>
    <col min="11780" max="11780" width="15.28515625" style="10" customWidth="1"/>
    <col min="11781" max="11781" width="0" style="10" hidden="1" customWidth="1"/>
    <col min="11782" max="11782" width="9.140625" style="10"/>
    <col min="11783" max="11785" width="0" style="10" hidden="1" customWidth="1"/>
    <col min="11786" max="11789" width="9.140625" style="10"/>
    <col min="11790" max="11790" width="11.7109375" style="10" bestFit="1" customWidth="1"/>
    <col min="11791" max="11791" width="12.140625" style="10" customWidth="1"/>
    <col min="11792" max="11792" width="13" style="10" customWidth="1"/>
    <col min="11793" max="11793" width="27.7109375" style="10" customWidth="1"/>
    <col min="11794" max="12032" width="9.140625" style="10"/>
    <col min="12033" max="12033" width="6.28515625" style="10" customWidth="1"/>
    <col min="12034" max="12034" width="60" style="10" customWidth="1"/>
    <col min="12035" max="12035" width="4.28515625" style="10" customWidth="1"/>
    <col min="12036" max="12036" width="15.28515625" style="10" customWidth="1"/>
    <col min="12037" max="12037" width="0" style="10" hidden="1" customWidth="1"/>
    <col min="12038" max="12038" width="9.140625" style="10"/>
    <col min="12039" max="12041" width="0" style="10" hidden="1" customWidth="1"/>
    <col min="12042" max="12045" width="9.140625" style="10"/>
    <col min="12046" max="12046" width="11.7109375" style="10" bestFit="1" customWidth="1"/>
    <col min="12047" max="12047" width="12.140625" style="10" customWidth="1"/>
    <col min="12048" max="12048" width="13" style="10" customWidth="1"/>
    <col min="12049" max="12049" width="27.7109375" style="10" customWidth="1"/>
    <col min="12050" max="12288" width="9.140625" style="10"/>
    <col min="12289" max="12289" width="6.28515625" style="10" customWidth="1"/>
    <col min="12290" max="12290" width="60" style="10" customWidth="1"/>
    <col min="12291" max="12291" width="4.28515625" style="10" customWidth="1"/>
    <col min="12292" max="12292" width="15.28515625" style="10" customWidth="1"/>
    <col min="12293" max="12293" width="0" style="10" hidden="1" customWidth="1"/>
    <col min="12294" max="12294" width="9.140625" style="10"/>
    <col min="12295" max="12297" width="0" style="10" hidden="1" customWidth="1"/>
    <col min="12298" max="12301" width="9.140625" style="10"/>
    <col min="12302" max="12302" width="11.7109375" style="10" bestFit="1" customWidth="1"/>
    <col min="12303" max="12303" width="12.140625" style="10" customWidth="1"/>
    <col min="12304" max="12304" width="13" style="10" customWidth="1"/>
    <col min="12305" max="12305" width="27.7109375" style="10" customWidth="1"/>
    <col min="12306" max="12544" width="9.140625" style="10"/>
    <col min="12545" max="12545" width="6.28515625" style="10" customWidth="1"/>
    <col min="12546" max="12546" width="60" style="10" customWidth="1"/>
    <col min="12547" max="12547" width="4.28515625" style="10" customWidth="1"/>
    <col min="12548" max="12548" width="15.28515625" style="10" customWidth="1"/>
    <col min="12549" max="12549" width="0" style="10" hidden="1" customWidth="1"/>
    <col min="12550" max="12550" width="9.140625" style="10"/>
    <col min="12551" max="12553" width="0" style="10" hidden="1" customWidth="1"/>
    <col min="12554" max="12557" width="9.140625" style="10"/>
    <col min="12558" max="12558" width="11.7109375" style="10" bestFit="1" customWidth="1"/>
    <col min="12559" max="12559" width="12.140625" style="10" customWidth="1"/>
    <col min="12560" max="12560" width="13" style="10" customWidth="1"/>
    <col min="12561" max="12561" width="27.7109375" style="10" customWidth="1"/>
    <col min="12562" max="12800" width="9.140625" style="10"/>
    <col min="12801" max="12801" width="6.28515625" style="10" customWidth="1"/>
    <col min="12802" max="12802" width="60" style="10" customWidth="1"/>
    <col min="12803" max="12803" width="4.28515625" style="10" customWidth="1"/>
    <col min="12804" max="12804" width="15.28515625" style="10" customWidth="1"/>
    <col min="12805" max="12805" width="0" style="10" hidden="1" customWidth="1"/>
    <col min="12806" max="12806" width="9.140625" style="10"/>
    <col min="12807" max="12809" width="0" style="10" hidden="1" customWidth="1"/>
    <col min="12810" max="12813" width="9.140625" style="10"/>
    <col min="12814" max="12814" width="11.7109375" style="10" bestFit="1" customWidth="1"/>
    <col min="12815" max="12815" width="12.140625" style="10" customWidth="1"/>
    <col min="12816" max="12816" width="13" style="10" customWidth="1"/>
    <col min="12817" max="12817" width="27.7109375" style="10" customWidth="1"/>
    <col min="12818" max="13056" width="9.140625" style="10"/>
    <col min="13057" max="13057" width="6.28515625" style="10" customWidth="1"/>
    <col min="13058" max="13058" width="60" style="10" customWidth="1"/>
    <col min="13059" max="13059" width="4.28515625" style="10" customWidth="1"/>
    <col min="13060" max="13060" width="15.28515625" style="10" customWidth="1"/>
    <col min="13061" max="13061" width="0" style="10" hidden="1" customWidth="1"/>
    <col min="13062" max="13062" width="9.140625" style="10"/>
    <col min="13063" max="13065" width="0" style="10" hidden="1" customWidth="1"/>
    <col min="13066" max="13069" width="9.140625" style="10"/>
    <col min="13070" max="13070" width="11.7109375" style="10" bestFit="1" customWidth="1"/>
    <col min="13071" max="13071" width="12.140625" style="10" customWidth="1"/>
    <col min="13072" max="13072" width="13" style="10" customWidth="1"/>
    <col min="13073" max="13073" width="27.7109375" style="10" customWidth="1"/>
    <col min="13074" max="13312" width="9.140625" style="10"/>
    <col min="13313" max="13313" width="6.28515625" style="10" customWidth="1"/>
    <col min="13314" max="13314" width="60" style="10" customWidth="1"/>
    <col min="13315" max="13315" width="4.28515625" style="10" customWidth="1"/>
    <col min="13316" max="13316" width="15.28515625" style="10" customWidth="1"/>
    <col min="13317" max="13317" width="0" style="10" hidden="1" customWidth="1"/>
    <col min="13318" max="13318" width="9.140625" style="10"/>
    <col min="13319" max="13321" width="0" style="10" hidden="1" customWidth="1"/>
    <col min="13322" max="13325" width="9.140625" style="10"/>
    <col min="13326" max="13326" width="11.7109375" style="10" bestFit="1" customWidth="1"/>
    <col min="13327" max="13327" width="12.140625" style="10" customWidth="1"/>
    <col min="13328" max="13328" width="13" style="10" customWidth="1"/>
    <col min="13329" max="13329" width="27.7109375" style="10" customWidth="1"/>
    <col min="13330" max="13568" width="9.140625" style="10"/>
    <col min="13569" max="13569" width="6.28515625" style="10" customWidth="1"/>
    <col min="13570" max="13570" width="60" style="10" customWidth="1"/>
    <col min="13571" max="13571" width="4.28515625" style="10" customWidth="1"/>
    <col min="13572" max="13572" width="15.28515625" style="10" customWidth="1"/>
    <col min="13573" max="13573" width="0" style="10" hidden="1" customWidth="1"/>
    <col min="13574" max="13574" width="9.140625" style="10"/>
    <col min="13575" max="13577" width="0" style="10" hidden="1" customWidth="1"/>
    <col min="13578" max="13581" width="9.140625" style="10"/>
    <col min="13582" max="13582" width="11.7109375" style="10" bestFit="1" customWidth="1"/>
    <col min="13583" max="13583" width="12.140625" style="10" customWidth="1"/>
    <col min="13584" max="13584" width="13" style="10" customWidth="1"/>
    <col min="13585" max="13585" width="27.7109375" style="10" customWidth="1"/>
    <col min="13586" max="13824" width="9.140625" style="10"/>
    <col min="13825" max="13825" width="6.28515625" style="10" customWidth="1"/>
    <col min="13826" max="13826" width="60" style="10" customWidth="1"/>
    <col min="13827" max="13827" width="4.28515625" style="10" customWidth="1"/>
    <col min="13828" max="13828" width="15.28515625" style="10" customWidth="1"/>
    <col min="13829" max="13829" width="0" style="10" hidden="1" customWidth="1"/>
    <col min="13830" max="13830" width="9.140625" style="10"/>
    <col min="13831" max="13833" width="0" style="10" hidden="1" customWidth="1"/>
    <col min="13834" max="13837" width="9.140625" style="10"/>
    <col min="13838" max="13838" width="11.7109375" style="10" bestFit="1" customWidth="1"/>
    <col min="13839" max="13839" width="12.140625" style="10" customWidth="1"/>
    <col min="13840" max="13840" width="13" style="10" customWidth="1"/>
    <col min="13841" max="13841" width="27.7109375" style="10" customWidth="1"/>
    <col min="13842" max="14080" width="9.140625" style="10"/>
    <col min="14081" max="14081" width="6.28515625" style="10" customWidth="1"/>
    <col min="14082" max="14082" width="60" style="10" customWidth="1"/>
    <col min="14083" max="14083" width="4.28515625" style="10" customWidth="1"/>
    <col min="14084" max="14084" width="15.28515625" style="10" customWidth="1"/>
    <col min="14085" max="14085" width="0" style="10" hidden="1" customWidth="1"/>
    <col min="14086" max="14086" width="9.140625" style="10"/>
    <col min="14087" max="14089" width="0" style="10" hidden="1" customWidth="1"/>
    <col min="14090" max="14093" width="9.140625" style="10"/>
    <col min="14094" max="14094" width="11.7109375" style="10" bestFit="1" customWidth="1"/>
    <col min="14095" max="14095" width="12.140625" style="10" customWidth="1"/>
    <col min="14096" max="14096" width="13" style="10" customWidth="1"/>
    <col min="14097" max="14097" width="27.7109375" style="10" customWidth="1"/>
    <col min="14098" max="14336" width="9.140625" style="10"/>
    <col min="14337" max="14337" width="6.28515625" style="10" customWidth="1"/>
    <col min="14338" max="14338" width="60" style="10" customWidth="1"/>
    <col min="14339" max="14339" width="4.28515625" style="10" customWidth="1"/>
    <col min="14340" max="14340" width="15.28515625" style="10" customWidth="1"/>
    <col min="14341" max="14341" width="0" style="10" hidden="1" customWidth="1"/>
    <col min="14342" max="14342" width="9.140625" style="10"/>
    <col min="14343" max="14345" width="0" style="10" hidden="1" customWidth="1"/>
    <col min="14346" max="14349" width="9.140625" style="10"/>
    <col min="14350" max="14350" width="11.7109375" style="10" bestFit="1" customWidth="1"/>
    <col min="14351" max="14351" width="12.140625" style="10" customWidth="1"/>
    <col min="14352" max="14352" width="13" style="10" customWidth="1"/>
    <col min="14353" max="14353" width="27.7109375" style="10" customWidth="1"/>
    <col min="14354" max="14592" width="9.140625" style="10"/>
    <col min="14593" max="14593" width="6.28515625" style="10" customWidth="1"/>
    <col min="14594" max="14594" width="60" style="10" customWidth="1"/>
    <col min="14595" max="14595" width="4.28515625" style="10" customWidth="1"/>
    <col min="14596" max="14596" width="15.28515625" style="10" customWidth="1"/>
    <col min="14597" max="14597" width="0" style="10" hidden="1" customWidth="1"/>
    <col min="14598" max="14598" width="9.140625" style="10"/>
    <col min="14599" max="14601" width="0" style="10" hidden="1" customWidth="1"/>
    <col min="14602" max="14605" width="9.140625" style="10"/>
    <col min="14606" max="14606" width="11.7109375" style="10" bestFit="1" customWidth="1"/>
    <col min="14607" max="14607" width="12.140625" style="10" customWidth="1"/>
    <col min="14608" max="14608" width="13" style="10" customWidth="1"/>
    <col min="14609" max="14609" width="27.7109375" style="10" customWidth="1"/>
    <col min="14610" max="14848" width="9.140625" style="10"/>
    <col min="14849" max="14849" width="6.28515625" style="10" customWidth="1"/>
    <col min="14850" max="14850" width="60" style="10" customWidth="1"/>
    <col min="14851" max="14851" width="4.28515625" style="10" customWidth="1"/>
    <col min="14852" max="14852" width="15.28515625" style="10" customWidth="1"/>
    <col min="14853" max="14853" width="0" style="10" hidden="1" customWidth="1"/>
    <col min="14854" max="14854" width="9.140625" style="10"/>
    <col min="14855" max="14857" width="0" style="10" hidden="1" customWidth="1"/>
    <col min="14858" max="14861" width="9.140625" style="10"/>
    <col min="14862" max="14862" width="11.7109375" style="10" bestFit="1" customWidth="1"/>
    <col min="14863" max="14863" width="12.140625" style="10" customWidth="1"/>
    <col min="14864" max="14864" width="13" style="10" customWidth="1"/>
    <col min="14865" max="14865" width="27.7109375" style="10" customWidth="1"/>
    <col min="14866" max="15104" width="9.140625" style="10"/>
    <col min="15105" max="15105" width="6.28515625" style="10" customWidth="1"/>
    <col min="15106" max="15106" width="60" style="10" customWidth="1"/>
    <col min="15107" max="15107" width="4.28515625" style="10" customWidth="1"/>
    <col min="15108" max="15108" width="15.28515625" style="10" customWidth="1"/>
    <col min="15109" max="15109" width="0" style="10" hidden="1" customWidth="1"/>
    <col min="15110" max="15110" width="9.140625" style="10"/>
    <col min="15111" max="15113" width="0" style="10" hidden="1" customWidth="1"/>
    <col min="15114" max="15117" width="9.140625" style="10"/>
    <col min="15118" max="15118" width="11.7109375" style="10" bestFit="1" customWidth="1"/>
    <col min="15119" max="15119" width="12.140625" style="10" customWidth="1"/>
    <col min="15120" max="15120" width="13" style="10" customWidth="1"/>
    <col min="15121" max="15121" width="27.7109375" style="10" customWidth="1"/>
    <col min="15122" max="15360" width="9.140625" style="10"/>
    <col min="15361" max="15361" width="6.28515625" style="10" customWidth="1"/>
    <col min="15362" max="15362" width="60" style="10" customWidth="1"/>
    <col min="15363" max="15363" width="4.28515625" style="10" customWidth="1"/>
    <col min="15364" max="15364" width="15.28515625" style="10" customWidth="1"/>
    <col min="15365" max="15365" width="0" style="10" hidden="1" customWidth="1"/>
    <col min="15366" max="15366" width="9.140625" style="10"/>
    <col min="15367" max="15369" width="0" style="10" hidden="1" customWidth="1"/>
    <col min="15370" max="15373" width="9.140625" style="10"/>
    <col min="15374" max="15374" width="11.7109375" style="10" bestFit="1" customWidth="1"/>
    <col min="15375" max="15375" width="12.140625" style="10" customWidth="1"/>
    <col min="15376" max="15376" width="13" style="10" customWidth="1"/>
    <col min="15377" max="15377" width="27.7109375" style="10" customWidth="1"/>
    <col min="15378" max="15616" width="9.140625" style="10"/>
    <col min="15617" max="15617" width="6.28515625" style="10" customWidth="1"/>
    <col min="15618" max="15618" width="60" style="10" customWidth="1"/>
    <col min="15619" max="15619" width="4.28515625" style="10" customWidth="1"/>
    <col min="15620" max="15620" width="15.28515625" style="10" customWidth="1"/>
    <col min="15621" max="15621" width="0" style="10" hidden="1" customWidth="1"/>
    <col min="15622" max="15622" width="9.140625" style="10"/>
    <col min="15623" max="15625" width="0" style="10" hidden="1" customWidth="1"/>
    <col min="15626" max="15629" width="9.140625" style="10"/>
    <col min="15630" max="15630" width="11.7109375" style="10" bestFit="1" customWidth="1"/>
    <col min="15631" max="15631" width="12.140625" style="10" customWidth="1"/>
    <col min="15632" max="15632" width="13" style="10" customWidth="1"/>
    <col min="15633" max="15633" width="27.7109375" style="10" customWidth="1"/>
    <col min="15634" max="15872" width="9.140625" style="10"/>
    <col min="15873" max="15873" width="6.28515625" style="10" customWidth="1"/>
    <col min="15874" max="15874" width="60" style="10" customWidth="1"/>
    <col min="15875" max="15875" width="4.28515625" style="10" customWidth="1"/>
    <col min="15876" max="15876" width="15.28515625" style="10" customWidth="1"/>
    <col min="15877" max="15877" width="0" style="10" hidden="1" customWidth="1"/>
    <col min="15878" max="15878" width="9.140625" style="10"/>
    <col min="15879" max="15881" width="0" style="10" hidden="1" customWidth="1"/>
    <col min="15882" max="15885" width="9.140625" style="10"/>
    <col min="15886" max="15886" width="11.7109375" style="10" bestFit="1" customWidth="1"/>
    <col min="15887" max="15887" width="12.140625" style="10" customWidth="1"/>
    <col min="15888" max="15888" width="13" style="10" customWidth="1"/>
    <col min="15889" max="15889" width="27.7109375" style="10" customWidth="1"/>
    <col min="15890" max="16128" width="9.140625" style="10"/>
    <col min="16129" max="16129" width="6.28515625" style="10" customWidth="1"/>
    <col min="16130" max="16130" width="60" style="10" customWidth="1"/>
    <col min="16131" max="16131" width="4.28515625" style="10" customWidth="1"/>
    <col min="16132" max="16132" width="15.28515625" style="10" customWidth="1"/>
    <col min="16133" max="16133" width="0" style="10" hidden="1" customWidth="1"/>
    <col min="16134" max="16134" width="9.140625" style="10"/>
    <col min="16135" max="16137" width="0" style="10" hidden="1" customWidth="1"/>
    <col min="16138" max="16141" width="9.140625" style="10"/>
    <col min="16142" max="16142" width="11.7109375" style="10" bestFit="1" customWidth="1"/>
    <col min="16143" max="16143" width="12.140625" style="10" customWidth="1"/>
    <col min="16144" max="16144" width="13" style="10" customWidth="1"/>
    <col min="16145" max="16145" width="27.7109375" style="10" customWidth="1"/>
    <col min="16146" max="16384" width="9.140625" style="10"/>
  </cols>
  <sheetData>
    <row r="1" spans="1:17" ht="25.5">
      <c r="A1" s="1" t="s">
        <v>0</v>
      </c>
      <c r="B1" s="2" t="s">
        <v>1</v>
      </c>
      <c r="C1" s="3" t="s">
        <v>2</v>
      </c>
      <c r="D1" s="3" t="s">
        <v>9</v>
      </c>
      <c r="E1" s="4" t="s">
        <v>10</v>
      </c>
      <c r="F1" s="4" t="s">
        <v>11</v>
      </c>
      <c r="G1" s="5" t="s">
        <v>12</v>
      </c>
      <c r="H1" s="6" t="s">
        <v>13</v>
      </c>
      <c r="I1" s="7" t="s">
        <v>14</v>
      </c>
      <c r="J1" s="8" t="s">
        <v>3</v>
      </c>
      <c r="K1" s="9" t="s">
        <v>4</v>
      </c>
      <c r="L1" s="8" t="s">
        <v>5</v>
      </c>
      <c r="M1" s="8" t="s">
        <v>6</v>
      </c>
      <c r="N1" s="8" t="s">
        <v>15</v>
      </c>
      <c r="O1" s="8" t="s">
        <v>7</v>
      </c>
      <c r="P1" s="8" t="s">
        <v>16</v>
      </c>
    </row>
    <row r="2" spans="1:17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7">
      <c r="A3" s="11" t="s">
        <v>81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7" ht="140.25">
      <c r="A4" s="12">
        <v>1</v>
      </c>
      <c r="B4" s="13" t="s">
        <v>18</v>
      </c>
      <c r="C4" s="14" t="s">
        <v>8</v>
      </c>
      <c r="D4" s="15" t="s">
        <v>19</v>
      </c>
      <c r="E4" s="16">
        <v>357</v>
      </c>
      <c r="F4" s="16">
        <v>830</v>
      </c>
      <c r="G4" s="17">
        <f>E4*18</f>
        <v>6426</v>
      </c>
      <c r="H4" s="18">
        <f>E4*20</f>
        <v>7140</v>
      </c>
      <c r="I4" s="18" t="e">
        <f>#REF!*2</f>
        <v>#REF!</v>
      </c>
      <c r="J4" s="19"/>
      <c r="K4" s="20"/>
      <c r="L4" s="21">
        <f t="shared" ref="L4:L13" si="0">J4*0.23</f>
        <v>0</v>
      </c>
      <c r="M4" s="8">
        <f t="shared" ref="M4:M13" si="1">J4*1.23</f>
        <v>0</v>
      </c>
      <c r="N4" s="21">
        <f>F4*J4</f>
        <v>0</v>
      </c>
      <c r="O4" s="21">
        <f>N4*K4</f>
        <v>0</v>
      </c>
      <c r="P4" s="21">
        <f>N4+O4</f>
        <v>0</v>
      </c>
      <c r="Q4" s="63"/>
    </row>
    <row r="5" spans="1:17" ht="140.25">
      <c r="A5" s="12">
        <v>2</v>
      </c>
      <c r="B5" s="13" t="s">
        <v>20</v>
      </c>
      <c r="C5" s="14" t="s">
        <v>8</v>
      </c>
      <c r="D5" s="15" t="s">
        <v>19</v>
      </c>
      <c r="E5" s="16">
        <v>209</v>
      </c>
      <c r="F5" s="16">
        <v>30</v>
      </c>
      <c r="G5" s="17">
        <f t="shared" ref="G5:G13" si="2">E5*18</f>
        <v>3762</v>
      </c>
      <c r="H5" s="18">
        <f t="shared" ref="H5:H13" si="3">E5*20</f>
        <v>4180</v>
      </c>
      <c r="I5" s="18" t="e">
        <f>#REF!*2</f>
        <v>#REF!</v>
      </c>
      <c r="J5" s="19"/>
      <c r="K5" s="20"/>
      <c r="L5" s="21">
        <f t="shared" si="0"/>
        <v>0</v>
      </c>
      <c r="M5" s="8">
        <f t="shared" si="1"/>
        <v>0</v>
      </c>
      <c r="N5" s="21">
        <f>F5*J5</f>
        <v>0</v>
      </c>
      <c r="O5" s="21">
        <f>N5*K5</f>
        <v>0</v>
      </c>
      <c r="P5" s="21">
        <f>N5+O5</f>
        <v>0</v>
      </c>
      <c r="Q5" s="63"/>
    </row>
    <row r="6" spans="1:17" ht="38.25">
      <c r="A6" s="12">
        <v>3</v>
      </c>
      <c r="B6" s="13" t="s">
        <v>21</v>
      </c>
      <c r="C6" s="14" t="s">
        <v>8</v>
      </c>
      <c r="D6" s="15" t="s">
        <v>19</v>
      </c>
      <c r="E6" s="16">
        <v>4</v>
      </c>
      <c r="F6" s="16">
        <v>3</v>
      </c>
      <c r="G6" s="17">
        <f>E6*18</f>
        <v>72</v>
      </c>
      <c r="H6" s="18">
        <f>E6*20</f>
        <v>80</v>
      </c>
      <c r="I6" s="18" t="e">
        <f>#REF!*2</f>
        <v>#REF!</v>
      </c>
      <c r="J6" s="19"/>
      <c r="K6" s="20"/>
      <c r="L6" s="21">
        <f>J6*0.23</f>
        <v>0</v>
      </c>
      <c r="M6" s="8">
        <f>J6*1.23</f>
        <v>0</v>
      </c>
      <c r="N6" s="21">
        <f>F6*J6</f>
        <v>0</v>
      </c>
      <c r="O6" s="21">
        <f>N6*K6</f>
        <v>0</v>
      </c>
      <c r="P6" s="21">
        <f>N6+O6</f>
        <v>0</v>
      </c>
      <c r="Q6" s="63"/>
    </row>
    <row r="7" spans="1:17" ht="25.5">
      <c r="A7" s="12">
        <v>4</v>
      </c>
      <c r="B7" s="13" t="s">
        <v>22</v>
      </c>
      <c r="C7" s="14" t="s">
        <v>8</v>
      </c>
      <c r="D7" s="15" t="s">
        <v>19</v>
      </c>
      <c r="E7" s="16">
        <v>4</v>
      </c>
      <c r="F7" s="16">
        <v>3</v>
      </c>
      <c r="G7" s="17">
        <f>E7*18</f>
        <v>72</v>
      </c>
      <c r="H7" s="18">
        <f>E7*20</f>
        <v>80</v>
      </c>
      <c r="I7" s="18" t="e">
        <f>#REF!*2</f>
        <v>#REF!</v>
      </c>
      <c r="J7" s="19"/>
      <c r="K7" s="20"/>
      <c r="L7" s="21">
        <f>J7*0.23</f>
        <v>0</v>
      </c>
      <c r="M7" s="8">
        <f>J7*1.23</f>
        <v>0</v>
      </c>
      <c r="N7" s="21">
        <f>F7*J7</f>
        <v>0</v>
      </c>
      <c r="O7" s="21">
        <f>N7*K7</f>
        <v>0</v>
      </c>
      <c r="P7" s="21">
        <f>N7+O7</f>
        <v>0</v>
      </c>
      <c r="Q7" s="63"/>
    </row>
    <row r="8" spans="1:17">
      <c r="A8" s="8" t="s">
        <v>23</v>
      </c>
      <c r="B8" s="8" t="s">
        <v>23</v>
      </c>
      <c r="C8" s="8" t="s">
        <v>23</v>
      </c>
      <c r="D8" s="8" t="s">
        <v>23</v>
      </c>
      <c r="E8" s="8" t="s">
        <v>23</v>
      </c>
      <c r="F8" s="8" t="s">
        <v>23</v>
      </c>
      <c r="G8" s="22" t="s">
        <v>23</v>
      </c>
      <c r="H8" s="23" t="s">
        <v>23</v>
      </c>
      <c r="I8" s="23" t="s">
        <v>23</v>
      </c>
      <c r="J8" s="19" t="s">
        <v>23</v>
      </c>
      <c r="K8" s="8" t="s">
        <v>23</v>
      </c>
      <c r="L8" s="8" t="s">
        <v>23</v>
      </c>
      <c r="M8" s="24" t="s">
        <v>24</v>
      </c>
      <c r="N8" s="25">
        <f>SUM(N4:N7)</f>
        <v>0</v>
      </c>
      <c r="O8" s="25">
        <f>SUM(O4:O7)</f>
        <v>0</v>
      </c>
      <c r="P8" s="25">
        <f>SUM(P4:P7)</f>
        <v>0</v>
      </c>
    </row>
    <row r="9" spans="1:17">
      <c r="A9" s="11" t="s">
        <v>25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>
      <c r="A10" s="11" t="s">
        <v>82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7" ht="102">
      <c r="A11" s="12">
        <v>1</v>
      </c>
      <c r="B11" s="26" t="s">
        <v>26</v>
      </c>
      <c r="C11" s="14" t="s">
        <v>8</v>
      </c>
      <c r="D11" s="15" t="s">
        <v>27</v>
      </c>
      <c r="E11" s="16">
        <v>10834</v>
      </c>
      <c r="F11" s="16">
        <v>14950</v>
      </c>
      <c r="G11" s="17">
        <f t="shared" si="2"/>
        <v>195012</v>
      </c>
      <c r="H11" s="18">
        <f t="shared" si="3"/>
        <v>216680</v>
      </c>
      <c r="I11" s="18">
        <v>260000</v>
      </c>
      <c r="J11" s="19"/>
      <c r="K11" s="20"/>
      <c r="L11" s="21">
        <f t="shared" si="0"/>
        <v>0</v>
      </c>
      <c r="M11" s="8">
        <f t="shared" si="1"/>
        <v>0</v>
      </c>
      <c r="N11" s="21">
        <f>F11*J11</f>
        <v>0</v>
      </c>
      <c r="O11" s="21">
        <f>N11*K11</f>
        <v>0</v>
      </c>
      <c r="P11" s="21">
        <f>N11+O11</f>
        <v>0</v>
      </c>
      <c r="Q11" s="63"/>
    </row>
    <row r="12" spans="1:17" ht="153">
      <c r="A12" s="12">
        <v>2</v>
      </c>
      <c r="B12" s="27" t="s">
        <v>28</v>
      </c>
      <c r="C12" s="14" t="s">
        <v>8</v>
      </c>
      <c r="D12" s="15" t="s">
        <v>27</v>
      </c>
      <c r="E12" s="16">
        <v>9</v>
      </c>
      <c r="F12" s="16">
        <v>40</v>
      </c>
      <c r="G12" s="17">
        <f t="shared" si="2"/>
        <v>162</v>
      </c>
      <c r="H12" s="18">
        <f t="shared" si="3"/>
        <v>180</v>
      </c>
      <c r="I12" s="18">
        <v>200</v>
      </c>
      <c r="J12" s="19"/>
      <c r="K12" s="20"/>
      <c r="L12" s="21">
        <f t="shared" si="0"/>
        <v>0</v>
      </c>
      <c r="M12" s="8">
        <f t="shared" si="1"/>
        <v>0</v>
      </c>
      <c r="N12" s="21">
        <f>F12*J12</f>
        <v>0</v>
      </c>
      <c r="O12" s="21">
        <f>N12*K12</f>
        <v>0</v>
      </c>
      <c r="P12" s="21">
        <f>N12+O12</f>
        <v>0</v>
      </c>
      <c r="Q12" s="63"/>
    </row>
    <row r="13" spans="1:17" ht="165.75">
      <c r="A13" s="12">
        <v>3</v>
      </c>
      <c r="B13" s="27" t="s">
        <v>29</v>
      </c>
      <c r="C13" s="14" t="s">
        <v>8</v>
      </c>
      <c r="D13" s="15" t="s">
        <v>27</v>
      </c>
      <c r="E13" s="16">
        <v>63</v>
      </c>
      <c r="F13" s="16">
        <v>80</v>
      </c>
      <c r="G13" s="17">
        <f t="shared" si="2"/>
        <v>1134</v>
      </c>
      <c r="H13" s="18">
        <f t="shared" si="3"/>
        <v>1260</v>
      </c>
      <c r="I13" s="18" t="e">
        <f>#REF!*2</f>
        <v>#REF!</v>
      </c>
      <c r="J13" s="19"/>
      <c r="K13" s="20"/>
      <c r="L13" s="21">
        <f t="shared" si="0"/>
        <v>0</v>
      </c>
      <c r="M13" s="8">
        <f t="shared" si="1"/>
        <v>0</v>
      </c>
      <c r="N13" s="21">
        <f>F13*J13</f>
        <v>0</v>
      </c>
      <c r="O13" s="21">
        <f>N13*K13</f>
        <v>0</v>
      </c>
      <c r="P13" s="21">
        <f>N13+O13</f>
        <v>0</v>
      </c>
      <c r="Q13" s="63"/>
    </row>
    <row r="14" spans="1:17">
      <c r="A14" s="8" t="s">
        <v>23</v>
      </c>
      <c r="B14" s="8" t="s">
        <v>23</v>
      </c>
      <c r="C14" s="8" t="s">
        <v>23</v>
      </c>
      <c r="D14" s="8" t="s">
        <v>23</v>
      </c>
      <c r="E14" s="8" t="s">
        <v>23</v>
      </c>
      <c r="F14" s="8" t="s">
        <v>23</v>
      </c>
      <c r="G14" s="22" t="s">
        <v>23</v>
      </c>
      <c r="H14" s="23" t="s">
        <v>23</v>
      </c>
      <c r="I14" s="23" t="s">
        <v>23</v>
      </c>
      <c r="J14" s="19" t="s">
        <v>23</v>
      </c>
      <c r="K14" s="8" t="s">
        <v>23</v>
      </c>
      <c r="L14" s="8" t="s">
        <v>23</v>
      </c>
      <c r="M14" s="24" t="s">
        <v>24</v>
      </c>
      <c r="N14" s="25">
        <f>SUM(N11:N13)</f>
        <v>0</v>
      </c>
      <c r="O14" s="25">
        <f>SUM(O11:O13)</f>
        <v>0</v>
      </c>
      <c r="P14" s="25">
        <f>SUM(P11:P13)</f>
        <v>0</v>
      </c>
    </row>
    <row r="15" spans="1:17">
      <c r="A15" s="11" t="s">
        <v>30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7">
      <c r="A16" s="11" t="s">
        <v>83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7" ht="38.25">
      <c r="A17" s="14">
        <v>1</v>
      </c>
      <c r="B17" s="28" t="s">
        <v>31</v>
      </c>
      <c r="C17" s="29" t="s">
        <v>8</v>
      </c>
      <c r="D17" s="15" t="s">
        <v>32</v>
      </c>
      <c r="E17" s="30">
        <v>98</v>
      </c>
      <c r="F17" s="30">
        <v>196</v>
      </c>
      <c r="G17" s="31">
        <f>E17*18</f>
        <v>1764</v>
      </c>
      <c r="H17" s="32">
        <f>E17*20</f>
        <v>1960</v>
      </c>
      <c r="I17" s="32" t="e">
        <f>#REF!*2</f>
        <v>#REF!</v>
      </c>
      <c r="J17" s="19"/>
      <c r="K17" s="33"/>
      <c r="L17" s="34">
        <f>J17*K17</f>
        <v>0</v>
      </c>
      <c r="M17" s="34">
        <f>J17*1.23</f>
        <v>0</v>
      </c>
      <c r="N17" s="34">
        <f>F17*J17</f>
        <v>0</v>
      </c>
      <c r="O17" s="34">
        <f>N17*K17</f>
        <v>0</v>
      </c>
      <c r="P17" s="34">
        <f>N17+O17</f>
        <v>0</v>
      </c>
      <c r="Q17" s="63"/>
    </row>
    <row r="18" spans="1:17" ht="38.25">
      <c r="A18" s="14">
        <v>2</v>
      </c>
      <c r="B18" s="28" t="s">
        <v>33</v>
      </c>
      <c r="C18" s="29" t="s">
        <v>8</v>
      </c>
      <c r="D18" s="15" t="s">
        <v>34</v>
      </c>
      <c r="E18" s="30">
        <v>6730</v>
      </c>
      <c r="F18" s="30">
        <v>13460</v>
      </c>
      <c r="G18" s="31">
        <f>E18*18</f>
        <v>121140</v>
      </c>
      <c r="H18" s="32">
        <f>E18*20</f>
        <v>134600</v>
      </c>
      <c r="I18" s="32">
        <f>E18*24</f>
        <v>161520</v>
      </c>
      <c r="J18" s="19"/>
      <c r="K18" s="33"/>
      <c r="L18" s="34">
        <f>J18*0.23</f>
        <v>0</v>
      </c>
      <c r="M18" s="34">
        <f>J18*1.23</f>
        <v>0</v>
      </c>
      <c r="N18" s="34">
        <f>F18*J18</f>
        <v>0</v>
      </c>
      <c r="O18" s="34">
        <f>N18*K18</f>
        <v>0</v>
      </c>
      <c r="P18" s="34">
        <f>N18+O18</f>
        <v>0</v>
      </c>
      <c r="Q18" s="63"/>
    </row>
    <row r="19" spans="1:17" ht="38.25">
      <c r="A19" s="14">
        <v>3</v>
      </c>
      <c r="B19" s="28" t="s">
        <v>35</v>
      </c>
      <c r="C19" s="29" t="s">
        <v>8</v>
      </c>
      <c r="D19" s="15" t="s">
        <v>34</v>
      </c>
      <c r="E19" s="30">
        <v>40355</v>
      </c>
      <c r="F19" s="30">
        <v>80710</v>
      </c>
      <c r="G19" s="31">
        <f>E19*18</f>
        <v>726390</v>
      </c>
      <c r="H19" s="32">
        <f>E19*20</f>
        <v>807100</v>
      </c>
      <c r="I19" s="32">
        <f>E19*24</f>
        <v>968520</v>
      </c>
      <c r="J19" s="19"/>
      <c r="K19" s="33"/>
      <c r="L19" s="34">
        <f>J19*0.23</f>
        <v>0</v>
      </c>
      <c r="M19" s="34">
        <f>J19*1.23</f>
        <v>0</v>
      </c>
      <c r="N19" s="34">
        <f>F19*J19</f>
        <v>0</v>
      </c>
      <c r="O19" s="34">
        <f>N19*K19</f>
        <v>0</v>
      </c>
      <c r="P19" s="34">
        <f>N19+O19</f>
        <v>0</v>
      </c>
      <c r="Q19" s="63"/>
    </row>
    <row r="20" spans="1:17" ht="38.25">
      <c r="A20" s="14">
        <v>4</v>
      </c>
      <c r="B20" s="28" t="s">
        <v>36</v>
      </c>
      <c r="C20" s="29" t="s">
        <v>8</v>
      </c>
      <c r="D20" s="15" t="s">
        <v>34</v>
      </c>
      <c r="E20" s="30">
        <v>22825</v>
      </c>
      <c r="F20" s="30">
        <v>45650</v>
      </c>
      <c r="G20" s="31">
        <f>E20*18</f>
        <v>410850</v>
      </c>
      <c r="H20" s="32">
        <f>E20*20</f>
        <v>456500</v>
      </c>
      <c r="I20" s="32">
        <f>E20*24</f>
        <v>547800</v>
      </c>
      <c r="J20" s="19"/>
      <c r="K20" s="33"/>
      <c r="L20" s="34">
        <f>J20*0.23</f>
        <v>0</v>
      </c>
      <c r="M20" s="34">
        <f>J20*1.23</f>
        <v>0</v>
      </c>
      <c r="N20" s="34">
        <f>F20*J20</f>
        <v>0</v>
      </c>
      <c r="O20" s="34">
        <f>N20*K20</f>
        <v>0</v>
      </c>
      <c r="P20" s="34">
        <f>N20+O20</f>
        <v>0</v>
      </c>
      <c r="Q20" s="63"/>
    </row>
    <row r="21" spans="1:17" ht="25.5">
      <c r="A21" s="14">
        <v>5</v>
      </c>
      <c r="B21" s="35" t="s">
        <v>37</v>
      </c>
      <c r="C21" s="29" t="s">
        <v>38</v>
      </c>
      <c r="D21" s="36" t="s">
        <v>39</v>
      </c>
      <c r="E21" s="30">
        <v>13417</v>
      </c>
      <c r="F21" s="30">
        <v>20</v>
      </c>
      <c r="G21" s="31">
        <f>E21*18</f>
        <v>241506</v>
      </c>
      <c r="H21" s="32">
        <f>E21*20</f>
        <v>268340</v>
      </c>
      <c r="I21" s="32">
        <f>E21*24</f>
        <v>322008</v>
      </c>
      <c r="J21" s="19"/>
      <c r="K21" s="33"/>
      <c r="L21" s="34">
        <f>J21*0.23</f>
        <v>0</v>
      </c>
      <c r="M21" s="34">
        <f>J21*1.23</f>
        <v>0</v>
      </c>
      <c r="N21" s="34">
        <f>F21*J21</f>
        <v>0</v>
      </c>
      <c r="O21" s="34">
        <f>N21*K21</f>
        <v>0</v>
      </c>
      <c r="P21" s="34">
        <f>N21+O21</f>
        <v>0</v>
      </c>
      <c r="Q21" s="63"/>
    </row>
    <row r="22" spans="1:17">
      <c r="A22" s="8" t="s">
        <v>23</v>
      </c>
      <c r="B22" s="8" t="s">
        <v>23</v>
      </c>
      <c r="C22" s="8" t="s">
        <v>23</v>
      </c>
      <c r="D22" s="8" t="s">
        <v>23</v>
      </c>
      <c r="E22" s="8" t="s">
        <v>23</v>
      </c>
      <c r="F22" s="8" t="s">
        <v>23</v>
      </c>
      <c r="G22" s="22" t="s">
        <v>23</v>
      </c>
      <c r="H22" s="23" t="s">
        <v>23</v>
      </c>
      <c r="I22" s="23" t="s">
        <v>23</v>
      </c>
      <c r="J22" s="19" t="s">
        <v>23</v>
      </c>
      <c r="K22" s="8" t="s">
        <v>23</v>
      </c>
      <c r="L22" s="8" t="s">
        <v>23</v>
      </c>
      <c r="M22" s="37" t="s">
        <v>24</v>
      </c>
      <c r="N22" s="38">
        <f>SUM(N17:N21)</f>
        <v>0</v>
      </c>
      <c r="O22" s="38">
        <f>SUM(O17:O21)</f>
        <v>0</v>
      </c>
      <c r="P22" s="38">
        <f>SUM(P17:P21)</f>
        <v>0</v>
      </c>
    </row>
    <row r="23" spans="1:17">
      <c r="A23" s="11" t="s">
        <v>40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7">
      <c r="A24" s="11" t="s">
        <v>84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1:17" ht="28.5">
      <c r="A25" s="1">
        <v>1</v>
      </c>
      <c r="B25" s="39" t="s">
        <v>41</v>
      </c>
      <c r="C25" s="40" t="s">
        <v>42</v>
      </c>
      <c r="D25" s="15" t="s">
        <v>43</v>
      </c>
      <c r="E25" s="30">
        <v>2026</v>
      </c>
      <c r="F25" s="30">
        <v>4052</v>
      </c>
      <c r="G25" s="31">
        <f>E25*18</f>
        <v>36468</v>
      </c>
      <c r="H25" s="32">
        <f>E25*20</f>
        <v>40520</v>
      </c>
      <c r="I25" s="32">
        <f>E25*24</f>
        <v>48624</v>
      </c>
      <c r="J25" s="61"/>
      <c r="K25" s="33"/>
      <c r="L25" s="34">
        <f>J25*0.23</f>
        <v>0</v>
      </c>
      <c r="M25" s="34">
        <f>J25*1.23</f>
        <v>0</v>
      </c>
      <c r="N25" s="34">
        <f>F25*J25</f>
        <v>0</v>
      </c>
      <c r="O25" s="34">
        <f>N25*K25</f>
        <v>0</v>
      </c>
      <c r="P25" s="34">
        <f>N25+O25</f>
        <v>0</v>
      </c>
      <c r="Q25" s="63"/>
    </row>
    <row r="26" spans="1:17" ht="38.25">
      <c r="A26" s="1">
        <v>2</v>
      </c>
      <c r="B26" s="35" t="s">
        <v>44</v>
      </c>
      <c r="C26" s="41" t="s">
        <v>45</v>
      </c>
      <c r="D26" s="15" t="s">
        <v>46</v>
      </c>
      <c r="E26" s="30">
        <v>338</v>
      </c>
      <c r="F26" s="30">
        <v>676</v>
      </c>
      <c r="G26" s="31">
        <f>E26*18</f>
        <v>6084</v>
      </c>
      <c r="H26" s="32">
        <f>E26*20</f>
        <v>6760</v>
      </c>
      <c r="I26" s="32" t="e">
        <f>#REF!*2</f>
        <v>#REF!</v>
      </c>
      <c r="J26" s="62"/>
      <c r="K26" s="33"/>
      <c r="L26" s="34">
        <f>J26*0.23</f>
        <v>0</v>
      </c>
      <c r="M26" s="34">
        <f>J26*1.23</f>
        <v>0</v>
      </c>
      <c r="N26" s="34">
        <f>F26*J26</f>
        <v>0</v>
      </c>
      <c r="O26" s="34">
        <f>N26*K26</f>
        <v>0</v>
      </c>
      <c r="P26" s="34">
        <f>N26+O26</f>
        <v>0</v>
      </c>
      <c r="Q26" s="63"/>
    </row>
    <row r="27" spans="1:17" ht="38.25">
      <c r="A27" s="1">
        <v>3</v>
      </c>
      <c r="B27" s="13" t="s">
        <v>47</v>
      </c>
      <c r="C27" s="41" t="s">
        <v>45</v>
      </c>
      <c r="D27" s="15" t="s">
        <v>46</v>
      </c>
      <c r="E27" s="30">
        <v>23</v>
      </c>
      <c r="F27" s="30">
        <v>46</v>
      </c>
      <c r="G27" s="31">
        <f>E27*18</f>
        <v>414</v>
      </c>
      <c r="H27" s="32">
        <f>E27*20</f>
        <v>460</v>
      </c>
      <c r="I27" s="32" t="e">
        <f>#REF!*2</f>
        <v>#REF!</v>
      </c>
      <c r="J27" s="62"/>
      <c r="K27" s="33"/>
      <c r="L27" s="34">
        <f>J27*0.23</f>
        <v>0</v>
      </c>
      <c r="M27" s="34">
        <f>J27*1.23</f>
        <v>0</v>
      </c>
      <c r="N27" s="34">
        <f>F27*J27</f>
        <v>0</v>
      </c>
      <c r="O27" s="34">
        <f>N27*K27</f>
        <v>0</v>
      </c>
      <c r="P27" s="34">
        <f>N27+O27</f>
        <v>0</v>
      </c>
      <c r="Q27" s="63"/>
    </row>
    <row r="28" spans="1:17" ht="38.25">
      <c r="A28" s="1">
        <v>4</v>
      </c>
      <c r="B28" s="13" t="s">
        <v>48</v>
      </c>
      <c r="C28" s="41" t="s">
        <v>42</v>
      </c>
      <c r="D28" s="15" t="s">
        <v>49</v>
      </c>
      <c r="E28" s="30">
        <v>415</v>
      </c>
      <c r="F28" s="30">
        <v>830</v>
      </c>
      <c r="G28" s="31">
        <f>E28*18</f>
        <v>7470</v>
      </c>
      <c r="H28" s="32">
        <f>E28*20</f>
        <v>8300</v>
      </c>
      <c r="I28" s="32" t="e">
        <f>#REF!*2</f>
        <v>#REF!</v>
      </c>
      <c r="J28" s="62"/>
      <c r="K28" s="33"/>
      <c r="L28" s="34">
        <f>J28*0.23</f>
        <v>0</v>
      </c>
      <c r="M28" s="34">
        <f>J28*1.23</f>
        <v>0</v>
      </c>
      <c r="N28" s="34">
        <f>F28*J28</f>
        <v>0</v>
      </c>
      <c r="O28" s="34">
        <f>N28*K28</f>
        <v>0</v>
      </c>
      <c r="P28" s="34">
        <f>N28+O28</f>
        <v>0</v>
      </c>
      <c r="Q28" s="63"/>
    </row>
    <row r="29" spans="1:17" ht="38.25">
      <c r="A29" s="1">
        <v>5</v>
      </c>
      <c r="B29" s="13" t="s">
        <v>50</v>
      </c>
      <c r="C29" s="41" t="s">
        <v>45</v>
      </c>
      <c r="D29" s="37" t="s">
        <v>51</v>
      </c>
      <c r="E29" s="30">
        <v>52</v>
      </c>
      <c r="F29" s="30">
        <v>104</v>
      </c>
      <c r="G29" s="31">
        <f>E29*18</f>
        <v>936</v>
      </c>
      <c r="H29" s="32">
        <f>E29*20</f>
        <v>1040</v>
      </c>
      <c r="I29" s="32" t="e">
        <f>#REF!*2</f>
        <v>#REF!</v>
      </c>
      <c r="J29" s="62"/>
      <c r="K29" s="33"/>
      <c r="L29" s="34">
        <f>J29*0.23</f>
        <v>0</v>
      </c>
      <c r="M29" s="34">
        <f>J29*1.23</f>
        <v>0</v>
      </c>
      <c r="N29" s="34">
        <f>F29*J29</f>
        <v>0</v>
      </c>
      <c r="O29" s="34">
        <f>N29*K29</f>
        <v>0</v>
      </c>
      <c r="P29" s="34">
        <f>N29+O29</f>
        <v>0</v>
      </c>
      <c r="Q29" s="63"/>
    </row>
    <row r="30" spans="1:17">
      <c r="A30" s="8" t="s">
        <v>23</v>
      </c>
      <c r="B30" s="8" t="s">
        <v>23</v>
      </c>
      <c r="C30" s="8" t="s">
        <v>23</v>
      </c>
      <c r="D30" s="8" t="s">
        <v>23</v>
      </c>
      <c r="E30" s="8" t="s">
        <v>23</v>
      </c>
      <c r="F30" s="8" t="s">
        <v>23</v>
      </c>
      <c r="G30" s="22" t="s">
        <v>23</v>
      </c>
      <c r="H30" s="23" t="s">
        <v>23</v>
      </c>
      <c r="I30" s="23" t="s">
        <v>23</v>
      </c>
      <c r="J30" s="19" t="s">
        <v>23</v>
      </c>
      <c r="K30" s="8" t="s">
        <v>23</v>
      </c>
      <c r="L30" s="8" t="s">
        <v>23</v>
      </c>
      <c r="M30" s="21" t="s">
        <v>23</v>
      </c>
      <c r="N30" s="38">
        <f>SUM(N25:N29)</f>
        <v>0</v>
      </c>
      <c r="O30" s="38">
        <f>SUM(O25:O29)</f>
        <v>0</v>
      </c>
      <c r="P30" s="38">
        <f>SUM(P25:P29)</f>
        <v>0</v>
      </c>
    </row>
    <row r="31" spans="1:17">
      <c r="A31" s="11" t="s">
        <v>52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</row>
    <row r="32" spans="1:17">
      <c r="A32" s="11" t="s">
        <v>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1:17" ht="25.5">
      <c r="A33" s="1">
        <v>1</v>
      </c>
      <c r="B33" s="35" t="s">
        <v>53</v>
      </c>
      <c r="C33" s="41" t="s">
        <v>45</v>
      </c>
      <c r="D33" s="15" t="s">
        <v>54</v>
      </c>
      <c r="E33" s="42">
        <v>288</v>
      </c>
      <c r="F33" s="30">
        <v>576</v>
      </c>
      <c r="G33" s="31">
        <f>E33*18</f>
        <v>5184</v>
      </c>
      <c r="H33" s="32">
        <f>E33*20</f>
        <v>5760</v>
      </c>
      <c r="I33" s="32">
        <f>E33*24</f>
        <v>6912</v>
      </c>
      <c r="J33" s="34"/>
      <c r="K33" s="33"/>
      <c r="L33" s="34">
        <f>J33*0.23</f>
        <v>0</v>
      </c>
      <c r="M33" s="34">
        <f>J33*1.23</f>
        <v>0</v>
      </c>
      <c r="N33" s="34">
        <f>F33*J33</f>
        <v>0</v>
      </c>
      <c r="O33" s="34">
        <f>N33*K33</f>
        <v>0</v>
      </c>
      <c r="P33" s="34">
        <f>N33+O33</f>
        <v>0</v>
      </c>
      <c r="Q33" s="63"/>
    </row>
    <row r="34" spans="1:17">
      <c r="A34" s="8" t="s">
        <v>23</v>
      </c>
      <c r="B34" s="8" t="s">
        <v>23</v>
      </c>
      <c r="C34" s="8" t="s">
        <v>23</v>
      </c>
      <c r="D34" s="8" t="s">
        <v>23</v>
      </c>
      <c r="E34" s="8" t="s">
        <v>23</v>
      </c>
      <c r="F34" s="8" t="s">
        <v>23</v>
      </c>
      <c r="G34" s="22" t="s">
        <v>23</v>
      </c>
      <c r="H34" s="23" t="s">
        <v>23</v>
      </c>
      <c r="I34" s="23" t="s">
        <v>23</v>
      </c>
      <c r="J34" s="19" t="s">
        <v>23</v>
      </c>
      <c r="K34" s="8" t="s">
        <v>23</v>
      </c>
      <c r="L34" s="8" t="s">
        <v>23</v>
      </c>
      <c r="M34" s="43" t="s">
        <v>24</v>
      </c>
      <c r="N34" s="38">
        <f>N33</f>
        <v>0</v>
      </c>
      <c r="O34" s="38">
        <f>O33</f>
        <v>0</v>
      </c>
      <c r="P34" s="38">
        <f>P33</f>
        <v>0</v>
      </c>
    </row>
    <row r="35" spans="1:17">
      <c r="A35" s="11" t="s">
        <v>55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1:17">
      <c r="A36" s="11" t="s">
        <v>86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</row>
    <row r="37" spans="1:17" ht="76.5">
      <c r="A37" s="1">
        <v>1</v>
      </c>
      <c r="B37" s="35" t="s">
        <v>56</v>
      </c>
      <c r="C37" s="29" t="s">
        <v>57</v>
      </c>
      <c r="D37" s="44" t="s">
        <v>58</v>
      </c>
      <c r="E37" s="42">
        <v>20</v>
      </c>
      <c r="F37" s="30">
        <v>58</v>
      </c>
      <c r="G37" s="31">
        <f>E37*18</f>
        <v>360</v>
      </c>
      <c r="H37" s="32">
        <f>E37*20</f>
        <v>400</v>
      </c>
      <c r="I37" s="32">
        <f>E37*24</f>
        <v>480</v>
      </c>
      <c r="J37" s="19"/>
      <c r="K37" s="33"/>
      <c r="L37" s="34">
        <f>J37*K37</f>
        <v>0</v>
      </c>
      <c r="M37" s="34">
        <f>J37+L37</f>
        <v>0</v>
      </c>
      <c r="N37" s="34">
        <f>F37*J37</f>
        <v>0</v>
      </c>
      <c r="O37" s="34">
        <f>N37*K37</f>
        <v>0</v>
      </c>
      <c r="P37" s="34">
        <f>N37+O37</f>
        <v>0</v>
      </c>
      <c r="Q37" s="63"/>
    </row>
    <row r="38" spans="1:17">
      <c r="A38" s="1">
        <v>2</v>
      </c>
      <c r="B38" s="35" t="s">
        <v>59</v>
      </c>
      <c r="C38" s="29" t="s">
        <v>60</v>
      </c>
      <c r="D38" s="44" t="s">
        <v>61</v>
      </c>
      <c r="E38" s="42">
        <v>389</v>
      </c>
      <c r="F38" s="30">
        <v>216</v>
      </c>
      <c r="G38" s="31">
        <f>E38*18</f>
        <v>7002</v>
      </c>
      <c r="H38" s="32">
        <f>E38*20</f>
        <v>7780</v>
      </c>
      <c r="I38" s="32">
        <f>E38*24</f>
        <v>9336</v>
      </c>
      <c r="J38" s="19"/>
      <c r="K38" s="33"/>
      <c r="L38" s="34">
        <f t="shared" ref="L38:L46" si="4">J38*K38</f>
        <v>0</v>
      </c>
      <c r="M38" s="34">
        <f t="shared" ref="M38:M46" si="5">J38+L38</f>
        <v>0</v>
      </c>
      <c r="N38" s="34">
        <f t="shared" ref="N38:N46" si="6">F38*J38</f>
        <v>0</v>
      </c>
      <c r="O38" s="34">
        <f t="shared" ref="O38:O46" si="7">N38*K38</f>
        <v>0</v>
      </c>
      <c r="P38" s="34">
        <f t="shared" ref="P38:P46" si="8">N38+O38</f>
        <v>0</v>
      </c>
      <c r="Q38" s="63"/>
    </row>
    <row r="39" spans="1:17" ht="102">
      <c r="A39" s="29">
        <v>3</v>
      </c>
      <c r="B39" s="45" t="s">
        <v>62</v>
      </c>
      <c r="C39" s="29" t="s">
        <v>38</v>
      </c>
      <c r="D39" s="46" t="s">
        <v>58</v>
      </c>
      <c r="E39" s="42">
        <v>21</v>
      </c>
      <c r="F39" s="30">
        <v>24</v>
      </c>
      <c r="G39" s="31">
        <f>E39*18</f>
        <v>378</v>
      </c>
      <c r="H39" s="32">
        <f>E39*20</f>
        <v>420</v>
      </c>
      <c r="I39" s="32">
        <f>E39*24</f>
        <v>504</v>
      </c>
      <c r="J39" s="19"/>
      <c r="K39" s="33"/>
      <c r="L39" s="34">
        <f t="shared" si="4"/>
        <v>0</v>
      </c>
      <c r="M39" s="34">
        <f t="shared" si="5"/>
        <v>0</v>
      </c>
      <c r="N39" s="34">
        <f t="shared" si="6"/>
        <v>0</v>
      </c>
      <c r="O39" s="34">
        <f t="shared" si="7"/>
        <v>0</v>
      </c>
      <c r="P39" s="34">
        <f t="shared" si="8"/>
        <v>0</v>
      </c>
      <c r="Q39" s="63"/>
    </row>
    <row r="40" spans="1:17" ht="102">
      <c r="A40" s="29">
        <v>4</v>
      </c>
      <c r="B40" s="45" t="s">
        <v>63</v>
      </c>
      <c r="C40" s="29" t="s">
        <v>38</v>
      </c>
      <c r="D40" s="46" t="s">
        <v>58</v>
      </c>
      <c r="E40" s="42">
        <v>4</v>
      </c>
      <c r="F40" s="30">
        <v>20</v>
      </c>
      <c r="G40" s="31">
        <f>E40*18</f>
        <v>72</v>
      </c>
      <c r="H40" s="32">
        <f>E40*20</f>
        <v>80</v>
      </c>
      <c r="I40" s="32">
        <f>E40*24</f>
        <v>96</v>
      </c>
      <c r="J40" s="19"/>
      <c r="K40" s="33"/>
      <c r="L40" s="34">
        <f t="shared" si="4"/>
        <v>0</v>
      </c>
      <c r="M40" s="34">
        <f t="shared" si="5"/>
        <v>0</v>
      </c>
      <c r="N40" s="34">
        <f t="shared" si="6"/>
        <v>0</v>
      </c>
      <c r="O40" s="34">
        <f t="shared" si="7"/>
        <v>0</v>
      </c>
      <c r="P40" s="34">
        <f t="shared" si="8"/>
        <v>0</v>
      </c>
      <c r="Q40" s="63"/>
    </row>
    <row r="41" spans="1:17" ht="102">
      <c r="A41" s="29">
        <v>5</v>
      </c>
      <c r="B41" s="45" t="s">
        <v>64</v>
      </c>
      <c r="C41" s="29" t="s">
        <v>38</v>
      </c>
      <c r="D41" s="46" t="s">
        <v>58</v>
      </c>
      <c r="E41" s="42">
        <v>20</v>
      </c>
      <c r="F41" s="30">
        <v>4</v>
      </c>
      <c r="G41" s="31">
        <f>E41*18</f>
        <v>360</v>
      </c>
      <c r="H41" s="32">
        <f>E41*20</f>
        <v>400</v>
      </c>
      <c r="I41" s="32">
        <f>E41*24</f>
        <v>480</v>
      </c>
      <c r="J41" s="19"/>
      <c r="K41" s="33"/>
      <c r="L41" s="34">
        <f t="shared" si="4"/>
        <v>0</v>
      </c>
      <c r="M41" s="34">
        <f t="shared" si="5"/>
        <v>0</v>
      </c>
      <c r="N41" s="34">
        <f t="shared" si="6"/>
        <v>0</v>
      </c>
      <c r="O41" s="34">
        <f t="shared" si="7"/>
        <v>0</v>
      </c>
      <c r="P41" s="34">
        <f t="shared" si="8"/>
        <v>0</v>
      </c>
      <c r="Q41" s="63"/>
    </row>
    <row r="42" spans="1:17" ht="140.25">
      <c r="A42" s="29">
        <v>6</v>
      </c>
      <c r="B42" s="45" t="s">
        <v>65</v>
      </c>
      <c r="C42" s="29" t="s">
        <v>38</v>
      </c>
      <c r="D42" s="46" t="s">
        <v>58</v>
      </c>
      <c r="E42" s="42"/>
      <c r="F42" s="30">
        <v>13</v>
      </c>
      <c r="G42" s="31"/>
      <c r="H42" s="32"/>
      <c r="I42" s="32"/>
      <c r="J42" s="19"/>
      <c r="K42" s="33"/>
      <c r="L42" s="34">
        <f t="shared" si="4"/>
        <v>0</v>
      </c>
      <c r="M42" s="34">
        <f t="shared" si="5"/>
        <v>0</v>
      </c>
      <c r="N42" s="34">
        <f t="shared" si="6"/>
        <v>0</v>
      </c>
      <c r="O42" s="34">
        <f t="shared" si="7"/>
        <v>0</v>
      </c>
      <c r="P42" s="34">
        <f t="shared" si="8"/>
        <v>0</v>
      </c>
      <c r="Q42" s="63"/>
    </row>
    <row r="43" spans="1:17" ht="25.5">
      <c r="A43" s="29">
        <v>7</v>
      </c>
      <c r="B43" s="45" t="s">
        <v>66</v>
      </c>
      <c r="C43" s="29" t="s">
        <v>8</v>
      </c>
      <c r="D43" s="47" t="s">
        <v>67</v>
      </c>
      <c r="E43" s="42"/>
      <c r="F43" s="30">
        <v>130</v>
      </c>
      <c r="G43" s="31"/>
      <c r="H43" s="32"/>
      <c r="I43" s="32"/>
      <c r="J43" s="19"/>
      <c r="K43" s="33"/>
      <c r="L43" s="34">
        <f t="shared" si="4"/>
        <v>0</v>
      </c>
      <c r="M43" s="34">
        <f t="shared" si="5"/>
        <v>0</v>
      </c>
      <c r="N43" s="34">
        <f t="shared" si="6"/>
        <v>0</v>
      </c>
      <c r="O43" s="34">
        <f t="shared" si="7"/>
        <v>0</v>
      </c>
      <c r="P43" s="34">
        <f t="shared" si="8"/>
        <v>0</v>
      </c>
      <c r="Q43" s="63"/>
    </row>
    <row r="44" spans="1:17" ht="76.5">
      <c r="A44" s="29">
        <v>8</v>
      </c>
      <c r="B44" s="45" t="s">
        <v>68</v>
      </c>
      <c r="C44" s="29" t="s">
        <v>8</v>
      </c>
      <c r="D44" s="47" t="s">
        <v>69</v>
      </c>
      <c r="E44" s="42"/>
      <c r="F44" s="30">
        <v>60</v>
      </c>
      <c r="G44" s="31"/>
      <c r="H44" s="32"/>
      <c r="I44" s="32"/>
      <c r="J44" s="19"/>
      <c r="K44" s="33"/>
      <c r="L44" s="34">
        <f t="shared" si="4"/>
        <v>0</v>
      </c>
      <c r="M44" s="34">
        <f t="shared" si="5"/>
        <v>0</v>
      </c>
      <c r="N44" s="34">
        <f t="shared" si="6"/>
        <v>0</v>
      </c>
      <c r="O44" s="34">
        <f t="shared" si="7"/>
        <v>0</v>
      </c>
      <c r="P44" s="34">
        <f t="shared" si="8"/>
        <v>0</v>
      </c>
      <c r="Q44" s="63"/>
    </row>
    <row r="45" spans="1:17" ht="76.5">
      <c r="A45" s="29">
        <v>9</v>
      </c>
      <c r="B45" s="45" t="s">
        <v>70</v>
      </c>
      <c r="C45" s="29" t="s">
        <v>8</v>
      </c>
      <c r="D45" s="47" t="s">
        <v>71</v>
      </c>
      <c r="E45" s="42"/>
      <c r="F45" s="30">
        <v>30</v>
      </c>
      <c r="G45" s="31"/>
      <c r="H45" s="32"/>
      <c r="I45" s="32"/>
      <c r="J45" s="19"/>
      <c r="K45" s="33"/>
      <c r="L45" s="34">
        <f t="shared" si="4"/>
        <v>0</v>
      </c>
      <c r="M45" s="34">
        <f t="shared" si="5"/>
        <v>0</v>
      </c>
      <c r="N45" s="34">
        <f t="shared" si="6"/>
        <v>0</v>
      </c>
      <c r="O45" s="34">
        <f t="shared" si="7"/>
        <v>0</v>
      </c>
      <c r="P45" s="34">
        <f t="shared" si="8"/>
        <v>0</v>
      </c>
      <c r="Q45" s="63"/>
    </row>
    <row r="46" spans="1:17" ht="76.5">
      <c r="A46" s="29">
        <v>10</v>
      </c>
      <c r="B46" s="45" t="s">
        <v>72</v>
      </c>
      <c r="C46" s="29" t="s">
        <v>8</v>
      </c>
      <c r="D46" s="47" t="s">
        <v>73</v>
      </c>
      <c r="E46" s="42"/>
      <c r="F46" s="30">
        <v>50</v>
      </c>
      <c r="G46" s="31"/>
      <c r="H46" s="32"/>
      <c r="I46" s="32"/>
      <c r="J46" s="19"/>
      <c r="K46" s="33"/>
      <c r="L46" s="34">
        <f t="shared" si="4"/>
        <v>0</v>
      </c>
      <c r="M46" s="34">
        <f t="shared" si="5"/>
        <v>0</v>
      </c>
      <c r="N46" s="34">
        <f t="shared" si="6"/>
        <v>0</v>
      </c>
      <c r="O46" s="34">
        <f t="shared" si="7"/>
        <v>0</v>
      </c>
      <c r="P46" s="34">
        <f t="shared" si="8"/>
        <v>0</v>
      </c>
      <c r="Q46" s="63"/>
    </row>
    <row r="47" spans="1:17">
      <c r="A47" s="8" t="s">
        <v>23</v>
      </c>
      <c r="B47" s="8" t="s">
        <v>23</v>
      </c>
      <c r="C47" s="8" t="s">
        <v>23</v>
      </c>
      <c r="D47" s="8" t="s">
        <v>23</v>
      </c>
      <c r="E47" s="8" t="s">
        <v>23</v>
      </c>
      <c r="F47" s="8" t="s">
        <v>23</v>
      </c>
      <c r="G47" s="22" t="s">
        <v>23</v>
      </c>
      <c r="H47" s="23" t="s">
        <v>23</v>
      </c>
      <c r="I47" s="23" t="s">
        <v>23</v>
      </c>
      <c r="J47" s="19" t="s">
        <v>23</v>
      </c>
      <c r="K47" s="8" t="s">
        <v>23</v>
      </c>
      <c r="L47" s="8" t="s">
        <v>23</v>
      </c>
      <c r="M47" s="48" t="s">
        <v>24</v>
      </c>
      <c r="N47" s="38">
        <f>SUM(N37:N46)</f>
        <v>0</v>
      </c>
      <c r="O47" s="38">
        <f>SUM(O37:O46)</f>
        <v>0</v>
      </c>
      <c r="P47" s="38">
        <f>SUM(P37:P46)</f>
        <v>0</v>
      </c>
    </row>
    <row r="48" spans="1:17">
      <c r="A48" s="11" t="s">
        <v>74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  <row r="49" spans="1:17">
      <c r="A49" s="11" t="s">
        <v>87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1:17" ht="25.5">
      <c r="A50" s="1">
        <v>1</v>
      </c>
      <c r="B50" s="35" t="s">
        <v>75</v>
      </c>
      <c r="C50" s="41" t="s">
        <v>45</v>
      </c>
      <c r="D50" s="15" t="s">
        <v>54</v>
      </c>
      <c r="E50" s="42">
        <v>136</v>
      </c>
      <c r="F50" s="30">
        <v>272</v>
      </c>
      <c r="G50" s="49">
        <f>E50*18</f>
        <v>2448</v>
      </c>
      <c r="H50" s="50">
        <f>E50*20</f>
        <v>2720</v>
      </c>
      <c r="I50" s="50">
        <f>E50*24</f>
        <v>3264</v>
      </c>
      <c r="J50" s="34"/>
      <c r="K50" s="33"/>
      <c r="L50" s="34">
        <f>J50*0.23</f>
        <v>0</v>
      </c>
      <c r="M50" s="34">
        <f>J50*1.23</f>
        <v>0</v>
      </c>
      <c r="N50" s="34">
        <f>F50*J50</f>
        <v>0</v>
      </c>
      <c r="O50" s="34">
        <f>N50*K50</f>
        <v>0</v>
      </c>
      <c r="P50" s="34">
        <f>N50+O50</f>
        <v>0</v>
      </c>
      <c r="Q50" s="63"/>
    </row>
    <row r="51" spans="1:17">
      <c r="A51" s="8" t="s">
        <v>23</v>
      </c>
      <c r="B51" s="8" t="s">
        <v>23</v>
      </c>
      <c r="C51" s="8" t="s">
        <v>23</v>
      </c>
      <c r="D51" s="8" t="s">
        <v>23</v>
      </c>
      <c r="E51" s="8" t="s">
        <v>23</v>
      </c>
      <c r="F51" s="8" t="s">
        <v>23</v>
      </c>
      <c r="G51" s="22" t="s">
        <v>23</v>
      </c>
      <c r="H51" s="23" t="s">
        <v>23</v>
      </c>
      <c r="I51" s="23" t="s">
        <v>23</v>
      </c>
      <c r="J51" s="8" t="s">
        <v>23</v>
      </c>
      <c r="K51" s="8" t="s">
        <v>23</v>
      </c>
      <c r="L51" s="8" t="s">
        <v>23</v>
      </c>
      <c r="M51" s="48" t="s">
        <v>24</v>
      </c>
      <c r="N51" s="51">
        <f>N50</f>
        <v>0</v>
      </c>
      <c r="O51" s="51">
        <f>O50</f>
        <v>0</v>
      </c>
      <c r="P51" s="51">
        <f>P50</f>
        <v>0</v>
      </c>
    </row>
    <row r="52" spans="1:17">
      <c r="A52" s="11" t="s">
        <v>76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</row>
    <row r="53" spans="1:17">
      <c r="A53" s="11" t="s">
        <v>88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</row>
    <row r="54" spans="1:17" ht="76.5">
      <c r="A54" s="37">
        <v>1</v>
      </c>
      <c r="B54" s="52" t="s">
        <v>77</v>
      </c>
      <c r="C54" s="43" t="s">
        <v>78</v>
      </c>
      <c r="D54" s="29" t="s">
        <v>79</v>
      </c>
      <c r="E54" s="42"/>
      <c r="F54" s="30">
        <v>25</v>
      </c>
      <c r="G54" s="49"/>
      <c r="H54" s="50"/>
      <c r="I54" s="53"/>
      <c r="J54" s="34"/>
      <c r="K54" s="33"/>
      <c r="L54" s="34">
        <f>J54*K54</f>
        <v>0</v>
      </c>
      <c r="M54" s="34">
        <f>J54+L54</f>
        <v>0</v>
      </c>
      <c r="N54" s="34">
        <f>F54*J54</f>
        <v>0</v>
      </c>
      <c r="O54" s="34">
        <f>N54*K54</f>
        <v>0</v>
      </c>
      <c r="P54" s="34">
        <f>N54+O54</f>
        <v>0</v>
      </c>
      <c r="Q54" s="63"/>
    </row>
    <row r="55" spans="1:17">
      <c r="A55" s="8" t="s">
        <v>23</v>
      </c>
      <c r="B55" s="8" t="s">
        <v>23</v>
      </c>
      <c r="C55" s="8" t="s">
        <v>23</v>
      </c>
      <c r="D55" s="8" t="s">
        <v>23</v>
      </c>
      <c r="E55" s="8" t="s">
        <v>23</v>
      </c>
      <c r="F55" s="8" t="s">
        <v>23</v>
      </c>
      <c r="G55" s="22" t="s">
        <v>23</v>
      </c>
      <c r="H55" s="23" t="s">
        <v>23</v>
      </c>
      <c r="I55" s="23" t="s">
        <v>23</v>
      </c>
      <c r="J55" s="8" t="s">
        <v>23</v>
      </c>
      <c r="K55" s="8" t="s">
        <v>23</v>
      </c>
      <c r="L55" s="8" t="s">
        <v>23</v>
      </c>
      <c r="M55" s="48" t="s">
        <v>24</v>
      </c>
      <c r="N55" s="51">
        <f>N54</f>
        <v>0</v>
      </c>
      <c r="O55" s="51">
        <f>O54</f>
        <v>0</v>
      </c>
      <c r="P55" s="51">
        <f>P54</f>
        <v>0</v>
      </c>
    </row>
    <row r="59" spans="1:17">
      <c r="M59" s="59" t="s">
        <v>80</v>
      </c>
      <c r="N59" s="60">
        <f>N55+N51+N47+N34+N30+N22+N14+N8</f>
        <v>0</v>
      </c>
      <c r="O59" s="60">
        <f>O55+O51+O47+O34+O30+O22+O14+O8</f>
        <v>0</v>
      </c>
      <c r="P59" s="60">
        <f>P55+P51+P47+P34+P30+P22+P14+P8</f>
        <v>0</v>
      </c>
    </row>
  </sheetData>
  <mergeCells count="16">
    <mergeCell ref="A48:P48"/>
    <mergeCell ref="A49:P49"/>
    <mergeCell ref="A52:P52"/>
    <mergeCell ref="A53:P53"/>
    <mergeCell ref="A23:P23"/>
    <mergeCell ref="A24:P24"/>
    <mergeCell ref="A31:P31"/>
    <mergeCell ref="A32:P32"/>
    <mergeCell ref="A35:P35"/>
    <mergeCell ref="A36:P36"/>
    <mergeCell ref="A2:P2"/>
    <mergeCell ref="A3:P3"/>
    <mergeCell ref="A9:P9"/>
    <mergeCell ref="A10:P10"/>
    <mergeCell ref="A15:P15"/>
    <mergeCell ref="A16:P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2026-01-16T11:53:09Z</dcterms:modified>
</cp:coreProperties>
</file>